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ocuments\КАПИТАЛЬНЫЙ РЕМОНТ\2023\"/>
    </mc:Choice>
  </mc:AlternateContent>
  <bookViews>
    <workbookView xWindow="-120" yWindow="-120" windowWidth="29040" windowHeight="15840"/>
  </bookViews>
  <sheets>
    <sheet name="Реестр" sheetId="1" r:id="rId1"/>
    <sheet name="Перечень" sheetId="2" r:id="rId2"/>
    <sheet name="РО" sheetId="3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4" i="3" l="1"/>
  <c r="B8" i="3"/>
  <c r="I11" i="2"/>
  <c r="I7" i="2" s="1"/>
  <c r="J11" i="2"/>
  <c r="K11" i="2"/>
  <c r="H11" i="2"/>
  <c r="O11" i="2"/>
  <c r="Q11" i="2"/>
  <c r="Q8" i="2"/>
  <c r="Q7" i="2" s="1"/>
  <c r="O8" i="2"/>
  <c r="P8" i="2" s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C10" i="1"/>
  <c r="I8" i="2"/>
  <c r="J8" i="2"/>
  <c r="J7" i="2" s="1"/>
  <c r="K8" i="2"/>
  <c r="K7" i="2" s="1"/>
  <c r="H8" i="2"/>
  <c r="H7" i="2" s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C14" i="1"/>
  <c r="C11" i="1"/>
  <c r="P11" i="2" l="1"/>
  <c r="O7" i="2"/>
  <c r="P7" i="2" s="1"/>
</calcChain>
</file>

<file path=xl/sharedStrings.xml><?xml version="1.0" encoding="utf-8"?>
<sst xmlns="http://schemas.openxmlformats.org/spreadsheetml/2006/main" count="182" uniqueCount="80">
  <si>
    <t>№ п/п</t>
  </si>
  <si>
    <t>Адрес многоквартирного дома
(далее - МКД)</t>
  </si>
  <si>
    <t>Стоимость капитального ремонта ВСЕГО</t>
  </si>
  <si>
    <t>виды, установленные ч.1 ст.166 Жилищного Кодекса РФ</t>
  </si>
  <si>
    <t>виды, установленные нормативным правовым актом субъекта РФ</t>
  </si>
  <si>
    <t xml:space="preserve">Срок выполнения проектной документации </t>
  </si>
  <si>
    <t>Срок выполнения запланированных строительно - монтажных работ (уточняется по видам)</t>
  </si>
  <si>
    <t>Срок оказания услуги по строительному контролю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</si>
  <si>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</si>
  <si>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</si>
  <si>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</si>
  <si>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</si>
  <si>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</si>
  <si>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</si>
  <si>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замена плоской кровли на стропильную</t>
  </si>
  <si>
    <t>капитальный ремонт внутридомовых инженерных систем вентиляции и дымоудаления при капитальном ремонте крыш</t>
  </si>
  <si>
    <t>ремонт внутридомовых инженерных систем теплоснабжения с заменой отопительных приборов (радиаторов) в местах общего пользования и отопительных приборов (радиаторов), расположенных в жилых помещениях, не имеющих отключающих устройств</t>
  </si>
  <si>
    <t>устройство вновь выгребных ям или отстойников с биологической очисткой сточных вод (септиков) при отсутствии централизованной системы канализации</t>
  </si>
  <si>
    <t>утепление фасадов</t>
  </si>
  <si>
    <t>ремонт выпусков системы водоотведения до первого смотрового колодца при капитальном ремонте внутридомовых инженерных систем водоотведения</t>
  </si>
  <si>
    <t>установка узлов управления и регулирования потребления ресурсов, необходимых для предоставления коммунальных услуг (тепловой энергии, горячей и холодной воды, электрической энергии, газа), с оборудованием устройств автоматизации и диспетчеризации, при проведении капитального ремонта внутридомовых инженерных систем</t>
  </si>
  <si>
    <t>установка или замена в комплексе оборудования индивидуальных тепловых пунктов, при проведении капитального ремонта внутридомовых инженерных систем теплоснабжения</t>
  </si>
  <si>
    <t>строительный контроль</t>
  </si>
  <si>
    <t>разработка проектной документации</t>
  </si>
  <si>
    <t>авторский надзор при выполнении работ по МКД, имеющих статус объекта культурного наследия (памятника истории и культуры) народов РФ</t>
  </si>
  <si>
    <t>ремонт сетей ХВС</t>
  </si>
  <si>
    <t>ремонт сетей ГВС</t>
  </si>
  <si>
    <t>ремонт сетей теплоснабжения</t>
  </si>
  <si>
    <t>ремонт систем водоотведения</t>
  </si>
  <si>
    <t>ремонт сетей электроснабжения</t>
  </si>
  <si>
    <t>ремонт сетей газоснабжения</t>
  </si>
  <si>
    <t>руб.</t>
  </si>
  <si>
    <t>ед.</t>
  </si>
  <si>
    <t>кв.м</t>
  </si>
  <si>
    <t>куб.м</t>
  </si>
  <si>
    <t>Итого по Ковардицкое</t>
  </si>
  <si>
    <t>X</t>
  </si>
  <si>
    <t>Муромский р-н, Зимёнки п, Красногорбатовская ул, 4</t>
  </si>
  <si>
    <t>Муромский р-н, Савково д, Советская ул, 15</t>
  </si>
  <si>
    <t>Итого по Муромскому району на 2024 год</t>
  </si>
  <si>
    <t>Итого по Муромскому району на 2025 год</t>
  </si>
  <si>
    <t>Адрес многоквартирного дома 
(далее - МКД)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</si>
  <si>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</si>
  <si>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</si>
  <si>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</si>
  <si>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</si>
  <si>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</si>
  <si>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</si>
  <si>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         дату утверждения краткосрочного плана</t>
  </si>
  <si>
    <t>Способ формирования фонда         капитального ремонта (РО - счет регионального оператора, СС -           специальный счет)</t>
  </si>
  <si>
    <t>Способ управления МКД (УК-         управляющая организация, ТСЖ - товарищество собственников жилья, ЖК - жилищный кооператив, НУ - непосредственное управление, БУ - без управления)</t>
  </si>
  <si>
    <t>Наименование организации, осуществляющей управление МКД</t>
  </si>
  <si>
    <t>Стоимость капитального ремонта</t>
  </si>
  <si>
    <t>Удельная стоимость капитального ремонта 1 кв. м. общей площади помещений МКД</t>
  </si>
  <si>
    <t>Предельная стоимость капитального ремонта 1 кв. м. общей площади помещений МКД</t>
  </si>
  <si>
    <t>ввода в эксплуатацию</t>
  </si>
  <si>
    <t>завершение последнего капитального ремонта</t>
  </si>
  <si>
    <t>всего:</t>
  </si>
  <si>
    <t>в том числе жилых           помещений, находящихся в собственности граждан</t>
  </si>
  <si>
    <t>чел.</t>
  </si>
  <si>
    <t>руб./кв.м</t>
  </si>
  <si>
    <t>Кирпичные</t>
  </si>
  <si>
    <t>3</t>
  </si>
  <si>
    <t>РО</t>
  </si>
  <si>
    <t>УК</t>
  </si>
  <si>
    <t>ООО УК "Центрум"</t>
  </si>
  <si>
    <t>ООО УК "Домком"</t>
  </si>
  <si>
    <t xml:space="preserve">Источники финансирования </t>
  </si>
  <si>
    <t xml:space="preserve">Всего </t>
  </si>
  <si>
    <t>в том числе: Фонд содействия реформированию жилищно-коммунального хозяйства</t>
  </si>
  <si>
    <t>Областной бюджет</t>
  </si>
  <si>
    <t>Местные бюджеты</t>
  </si>
  <si>
    <t>Средства собственников</t>
  </si>
  <si>
    <t>Объем финансирования по 2024 г., руб.</t>
  </si>
  <si>
    <t>Объем финансирования по 2025 г., руб.</t>
  </si>
  <si>
    <t>Источники финансирования краткосрочного плана
реализации региональной программы капитального ремонта
общего имущества в многоквартирных домах
на территории Муромского района на период 2024-2025 годы</t>
  </si>
  <si>
    <t>Итого по Муромскому району на 2024-2025 годы</t>
  </si>
  <si>
    <t>Приложение № 3 к Постановлению администраии Муромского района № 351 от 05.04.2022</t>
  </si>
  <si>
    <t>Приложение № 2 к Постановлению администрации Муромского района  № 352 от 05.04.2022 по капительному ремонту МКД 2023-2025 годов</t>
  </si>
  <si>
    <t>Приложение к Постановлению администрации Муромского района № 352   от 05.04.2022 по капитальному ремонту МКД 2023-2025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</si>
</sst>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8" fillId="0" borderId="0"/>
  </cellStyleXfs>
  <cellXfs count="70">
    <xf numFmtId="0" fontId="0" fillId="0" borderId="0" xfId="0"/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0" fillId="0" borderId="0" xfId="0" applyFill="1"/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/>
    <xf numFmtId="4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4" fontId="4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>
      <alignment horizontal="right" vertical="center" wrapText="1"/>
    </xf>
    <xf numFmtId="0" fontId="2" fillId="0" borderId="1" xfId="2" applyFont="1" applyBorder="1" applyAlignment="1">
      <alignment horizontal="center" vertical="center"/>
    </xf>
    <xf numFmtId="4" fontId="2" fillId="0" borderId="1" xfId="2" applyNumberFormat="1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/>
    <xf numFmtId="1" fontId="2" fillId="0" borderId="1" xfId="0" applyNumberFormat="1" applyFont="1" applyBorder="1"/>
    <xf numFmtId="0" fontId="4" fillId="0" borderId="3" xfId="0" applyFont="1" applyFill="1" applyBorder="1"/>
    <xf numFmtId="0" fontId="4" fillId="0" borderId="3" xfId="0" applyFont="1" applyFill="1" applyBorder="1" applyAlignment="1">
      <alignment vertical="center" wrapText="1"/>
    </xf>
    <xf numFmtId="0" fontId="5" fillId="0" borderId="3" xfId="2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/>
    <xf numFmtId="1" fontId="5" fillId="0" borderId="1" xfId="0" applyNumberFormat="1" applyFont="1" applyBorder="1"/>
    <xf numFmtId="0" fontId="1" fillId="0" borderId="0" xfId="0" applyFont="1"/>
    <xf numFmtId="0" fontId="5" fillId="0" borderId="3" xfId="2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2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0" fillId="0" borderId="7" xfId="0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2" xfId="2" applyFont="1" applyBorder="1" applyAlignment="1">
      <alignment horizontal="center" vertical="center" textRotation="90" wrapText="1"/>
    </xf>
    <xf numFmtId="0" fontId="2" fillId="0" borderId="5" xfId="2" applyFont="1" applyBorder="1" applyAlignment="1">
      <alignment horizontal="center" vertical="center" textRotation="90" wrapText="1"/>
    </xf>
    <xf numFmtId="0" fontId="2" fillId="0" borderId="6" xfId="2" applyFont="1" applyBorder="1" applyAlignment="1">
      <alignment horizontal="center" vertical="center" textRotation="90" wrapText="1"/>
    </xf>
    <xf numFmtId="0" fontId="2" fillId="0" borderId="3" xfId="2" applyFont="1" applyBorder="1" applyAlignment="1">
      <alignment horizontal="center" vertical="center" wrapText="1"/>
    </xf>
    <xf numFmtId="0" fontId="2" fillId="0" borderId="4" xfId="2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textRotation="90" wrapText="1"/>
    </xf>
    <xf numFmtId="0" fontId="2" fillId="0" borderId="5" xfId="2" applyFont="1" applyBorder="1" applyAlignment="1">
      <alignment horizontal="center" textRotation="90" wrapText="1"/>
    </xf>
    <xf numFmtId="0" fontId="2" fillId="0" borderId="6" xfId="2" applyFont="1" applyBorder="1" applyAlignment="1">
      <alignment horizontal="center" textRotation="90" wrapText="1"/>
    </xf>
    <xf numFmtId="0" fontId="2" fillId="0" borderId="2" xfId="2" applyFont="1" applyBorder="1" applyAlignment="1">
      <alignment horizontal="center" vertical="center" wrapText="1"/>
    </xf>
    <xf numFmtId="0" fontId="2" fillId="0" borderId="5" xfId="2" applyFont="1" applyBorder="1" applyAlignment="1">
      <alignment horizontal="center" vertical="center" wrapText="1"/>
    </xf>
    <xf numFmtId="0" fontId="2" fillId="0" borderId="6" xfId="2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4" fontId="2" fillId="0" borderId="2" xfId="2" applyNumberFormat="1" applyFont="1" applyBorder="1" applyAlignment="1">
      <alignment horizontal="center" vertical="center" wrapText="1"/>
    </xf>
    <xf numFmtId="4" fontId="2" fillId="0" borderId="5" xfId="2" applyNumberFormat="1" applyFont="1" applyBorder="1" applyAlignment="1">
      <alignment horizontal="center" vertical="center" wrapText="1"/>
    </xf>
    <xf numFmtId="4" fontId="2" fillId="0" borderId="6" xfId="2" applyNumberFormat="1" applyFont="1" applyBorder="1" applyAlignment="1">
      <alignment horizontal="center" vertical="center" wrapText="1"/>
    </xf>
    <xf numFmtId="4" fontId="2" fillId="0" borderId="2" xfId="2" applyNumberFormat="1" applyFont="1" applyBorder="1" applyAlignment="1">
      <alignment horizontal="center" vertical="center" textRotation="90" wrapText="1"/>
    </xf>
    <xf numFmtId="4" fontId="2" fillId="0" borderId="5" xfId="2" applyNumberFormat="1" applyFont="1" applyBorder="1" applyAlignment="1">
      <alignment horizontal="center" vertical="center" textRotation="90" wrapText="1"/>
    </xf>
    <xf numFmtId="4" fontId="2" fillId="0" borderId="6" xfId="2" applyNumberFormat="1" applyFont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</cellXfs>
  <cellStyles count="3">
    <cellStyle name="Обычный" xfId="0" builtinId="0"/>
    <cellStyle name="Обычный 2" xfId="2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3"/>
  <sheetViews>
    <sheetView tabSelected="1" zoomScale="60" zoomScaleNormal="60" workbookViewId="0">
      <selection activeCell="H25" sqref="H25"/>
    </sheetView>
  </sheetViews>
  <sheetFormatPr defaultColWidth="9.1796875" defaultRowHeight="14.5" x14ac:dyDescent="0.35"/>
  <cols>
    <col min="1" max="1" width="9.26953125" style="5" bestFit="1" customWidth="1"/>
    <col min="2" max="2" width="66.453125" style="5" customWidth="1"/>
    <col min="3" max="3" width="28.7265625" style="5" customWidth="1"/>
    <col min="4" max="4" width="16.453125" style="5" customWidth="1"/>
    <col min="5" max="5" width="16.54296875" style="5" customWidth="1"/>
    <col min="6" max="6" width="17.7265625" style="5" customWidth="1"/>
    <col min="7" max="7" width="14.1796875" style="5" customWidth="1"/>
    <col min="8" max="8" width="16.54296875" style="5" customWidth="1"/>
    <col min="9" max="9" width="14.453125" style="5" customWidth="1"/>
    <col min="10" max="11" width="19.453125" style="5" customWidth="1"/>
    <col min="12" max="12" width="17.54296875" style="5" customWidth="1"/>
    <col min="13" max="13" width="19.26953125" style="5" customWidth="1"/>
    <col min="14" max="14" width="16.81640625" style="5" customWidth="1"/>
    <col min="15" max="15" width="19.54296875" style="5" customWidth="1"/>
    <col min="16" max="16" width="12" style="5" customWidth="1"/>
    <col min="17" max="17" width="18.26953125" style="5" customWidth="1"/>
    <col min="18" max="18" width="9.26953125" style="5" customWidth="1"/>
    <col min="19" max="19" width="16.453125" style="5" customWidth="1"/>
    <col min="20" max="20" width="22.54296875" style="5" customWidth="1"/>
    <col min="21" max="21" width="19" style="5" customWidth="1"/>
    <col min="22" max="24" width="9.26953125" style="5" customWidth="1"/>
    <col min="25" max="25" width="22.1796875" style="5" customWidth="1"/>
    <col min="26" max="26" width="29.54296875" style="5" customWidth="1"/>
    <col min="27" max="27" width="9.26953125" style="5" customWidth="1"/>
    <col min="28" max="28" width="21.54296875" style="5" customWidth="1"/>
    <col min="29" max="29" width="18.1796875" style="5" customWidth="1"/>
    <col min="30" max="30" width="17" style="5" customWidth="1"/>
    <col min="31" max="31" width="13.453125" style="5" customWidth="1"/>
    <col min="32" max="33" width="14" style="5" customWidth="1"/>
    <col min="34" max="16384" width="9.1796875" style="5"/>
  </cols>
  <sheetData>
    <row r="1" spans="1:33" x14ac:dyDescent="0.35">
      <c r="A1" s="44" t="s">
        <v>79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</row>
    <row r="2" spans="1:33" ht="18" x14ac:dyDescent="0.35">
      <c r="A2" s="45" t="s">
        <v>0</v>
      </c>
      <c r="B2" s="45" t="s">
        <v>1</v>
      </c>
      <c r="C2" s="47" t="s">
        <v>2</v>
      </c>
      <c r="D2" s="45" t="s">
        <v>3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8" t="s">
        <v>4</v>
      </c>
      <c r="U2" s="48"/>
      <c r="V2" s="48"/>
      <c r="W2" s="48"/>
      <c r="X2" s="48"/>
      <c r="Y2" s="48"/>
      <c r="Z2" s="48"/>
      <c r="AA2" s="48"/>
      <c r="AB2" s="48"/>
      <c r="AC2" s="48"/>
      <c r="AD2" s="48"/>
      <c r="AE2" s="42" t="s">
        <v>5</v>
      </c>
      <c r="AF2" s="42" t="s">
        <v>6</v>
      </c>
      <c r="AG2" s="42" t="s">
        <v>7</v>
      </c>
    </row>
    <row r="3" spans="1:33" ht="18" x14ac:dyDescent="0.35">
      <c r="A3" s="45"/>
      <c r="B3" s="45"/>
      <c r="C3" s="47"/>
      <c r="D3" s="45" t="s">
        <v>8</v>
      </c>
      <c r="E3" s="45"/>
      <c r="F3" s="45"/>
      <c r="G3" s="45"/>
      <c r="H3" s="45"/>
      <c r="I3" s="45"/>
      <c r="J3" s="45" t="s">
        <v>9</v>
      </c>
      <c r="K3" s="45"/>
      <c r="L3" s="45" t="s">
        <v>10</v>
      </c>
      <c r="M3" s="45"/>
      <c r="N3" s="45" t="s">
        <v>11</v>
      </c>
      <c r="O3" s="45"/>
      <c r="P3" s="45" t="s">
        <v>12</v>
      </c>
      <c r="Q3" s="45"/>
      <c r="R3" s="45" t="s">
        <v>13</v>
      </c>
      <c r="S3" s="45"/>
      <c r="T3" s="43" t="s">
        <v>14</v>
      </c>
      <c r="U3" s="43" t="s">
        <v>15</v>
      </c>
      <c r="V3" s="43" t="s">
        <v>16</v>
      </c>
      <c r="W3" s="43" t="s">
        <v>17</v>
      </c>
      <c r="X3" s="43" t="s">
        <v>18</v>
      </c>
      <c r="Y3" s="43" t="s">
        <v>19</v>
      </c>
      <c r="Z3" s="43" t="s">
        <v>20</v>
      </c>
      <c r="AA3" s="43" t="s">
        <v>21</v>
      </c>
      <c r="AB3" s="43" t="s">
        <v>22</v>
      </c>
      <c r="AC3" s="49" t="s">
        <v>23</v>
      </c>
      <c r="AD3" s="43" t="s">
        <v>24</v>
      </c>
      <c r="AE3" s="42"/>
      <c r="AF3" s="42"/>
      <c r="AG3" s="42"/>
    </row>
    <row r="4" spans="1:33" x14ac:dyDescent="0.35">
      <c r="A4" s="45"/>
      <c r="B4" s="45"/>
      <c r="C4" s="47"/>
      <c r="D4" s="42" t="s">
        <v>25</v>
      </c>
      <c r="E4" s="42" t="s">
        <v>26</v>
      </c>
      <c r="F4" s="42" t="s">
        <v>27</v>
      </c>
      <c r="G4" s="42" t="s">
        <v>28</v>
      </c>
      <c r="H4" s="42" t="s">
        <v>29</v>
      </c>
      <c r="I4" s="42" t="s">
        <v>30</v>
      </c>
      <c r="J4" s="45"/>
      <c r="K4" s="45"/>
      <c r="L4" s="45"/>
      <c r="M4" s="45"/>
      <c r="N4" s="45"/>
      <c r="O4" s="45"/>
      <c r="P4" s="45"/>
      <c r="Q4" s="45"/>
      <c r="R4" s="45"/>
      <c r="S4" s="45"/>
      <c r="T4" s="43"/>
      <c r="U4" s="43"/>
      <c r="V4" s="43"/>
      <c r="W4" s="43"/>
      <c r="X4" s="43"/>
      <c r="Y4" s="43"/>
      <c r="Z4" s="43"/>
      <c r="AA4" s="43"/>
      <c r="AB4" s="43"/>
      <c r="AC4" s="49"/>
      <c r="AD4" s="43"/>
      <c r="AE4" s="42"/>
      <c r="AF4" s="42"/>
      <c r="AG4" s="42"/>
    </row>
    <row r="5" spans="1:33" ht="99" customHeight="1" x14ac:dyDescent="0.35">
      <c r="A5" s="45"/>
      <c r="B5" s="45"/>
      <c r="C5" s="47"/>
      <c r="D5" s="42"/>
      <c r="E5" s="42"/>
      <c r="F5" s="42"/>
      <c r="G5" s="42"/>
      <c r="H5" s="42"/>
      <c r="I5" s="42"/>
      <c r="J5" s="45"/>
      <c r="K5" s="45"/>
      <c r="L5" s="45"/>
      <c r="M5" s="45"/>
      <c r="N5" s="45"/>
      <c r="O5" s="45"/>
      <c r="P5" s="45"/>
      <c r="Q5" s="45"/>
      <c r="R5" s="45"/>
      <c r="S5" s="45"/>
      <c r="T5" s="43"/>
      <c r="U5" s="43"/>
      <c r="V5" s="43"/>
      <c r="W5" s="43"/>
      <c r="X5" s="43"/>
      <c r="Y5" s="43"/>
      <c r="Z5" s="43"/>
      <c r="AA5" s="43"/>
      <c r="AB5" s="43"/>
      <c r="AC5" s="49"/>
      <c r="AD5" s="43"/>
      <c r="AE5" s="42"/>
      <c r="AF5" s="42"/>
      <c r="AG5" s="42"/>
    </row>
    <row r="6" spans="1:33" x14ac:dyDescent="0.35">
      <c r="A6" s="45"/>
      <c r="B6" s="45"/>
      <c r="C6" s="47"/>
      <c r="D6" s="42"/>
      <c r="E6" s="42"/>
      <c r="F6" s="42"/>
      <c r="G6" s="42"/>
      <c r="H6" s="42"/>
      <c r="I6" s="42"/>
      <c r="J6" s="45"/>
      <c r="K6" s="45"/>
      <c r="L6" s="45"/>
      <c r="M6" s="45"/>
      <c r="N6" s="45"/>
      <c r="O6" s="45"/>
      <c r="P6" s="45"/>
      <c r="Q6" s="45"/>
      <c r="R6" s="45"/>
      <c r="S6" s="45"/>
      <c r="T6" s="43"/>
      <c r="U6" s="43"/>
      <c r="V6" s="43"/>
      <c r="W6" s="43"/>
      <c r="X6" s="43"/>
      <c r="Y6" s="43"/>
      <c r="Z6" s="43"/>
      <c r="AA6" s="43"/>
      <c r="AB6" s="43"/>
      <c r="AC6" s="49"/>
      <c r="AD6" s="43"/>
      <c r="AE6" s="42"/>
      <c r="AF6" s="42"/>
      <c r="AG6" s="42"/>
    </row>
    <row r="7" spans="1:33" x14ac:dyDescent="0.35">
      <c r="A7" s="45"/>
      <c r="B7" s="45"/>
      <c r="C7" s="47"/>
      <c r="D7" s="42"/>
      <c r="E7" s="42"/>
      <c r="F7" s="42"/>
      <c r="G7" s="42"/>
      <c r="H7" s="42"/>
      <c r="I7" s="42"/>
      <c r="J7" s="45"/>
      <c r="K7" s="45"/>
      <c r="L7" s="45"/>
      <c r="M7" s="45"/>
      <c r="N7" s="45"/>
      <c r="O7" s="45"/>
      <c r="P7" s="45"/>
      <c r="Q7" s="45"/>
      <c r="R7" s="45"/>
      <c r="S7" s="45"/>
      <c r="T7" s="43"/>
      <c r="U7" s="43"/>
      <c r="V7" s="43"/>
      <c r="W7" s="43"/>
      <c r="X7" s="43"/>
      <c r="Y7" s="43"/>
      <c r="Z7" s="43"/>
      <c r="AA7" s="43"/>
      <c r="AB7" s="43"/>
      <c r="AC7" s="49"/>
      <c r="AD7" s="43"/>
      <c r="AE7" s="42"/>
      <c r="AF7" s="42"/>
      <c r="AG7" s="42"/>
    </row>
    <row r="8" spans="1:33" ht="18" x14ac:dyDescent="0.35">
      <c r="A8" s="46"/>
      <c r="B8" s="46"/>
      <c r="C8" s="6" t="s">
        <v>31</v>
      </c>
      <c r="D8" s="6" t="s">
        <v>31</v>
      </c>
      <c r="E8" s="6" t="s">
        <v>31</v>
      </c>
      <c r="F8" s="6" t="s">
        <v>31</v>
      </c>
      <c r="G8" s="6" t="s">
        <v>31</v>
      </c>
      <c r="H8" s="6" t="s">
        <v>31</v>
      </c>
      <c r="I8" s="6" t="s">
        <v>31</v>
      </c>
      <c r="J8" s="7" t="s">
        <v>32</v>
      </c>
      <c r="K8" s="7" t="s">
        <v>31</v>
      </c>
      <c r="L8" s="7" t="s">
        <v>33</v>
      </c>
      <c r="M8" s="7" t="s">
        <v>31</v>
      </c>
      <c r="N8" s="7" t="s">
        <v>33</v>
      </c>
      <c r="O8" s="7" t="s">
        <v>31</v>
      </c>
      <c r="P8" s="7" t="s">
        <v>33</v>
      </c>
      <c r="Q8" s="7" t="s">
        <v>31</v>
      </c>
      <c r="R8" s="7" t="s">
        <v>34</v>
      </c>
      <c r="S8" s="7" t="s">
        <v>31</v>
      </c>
      <c r="T8" s="7" t="s">
        <v>31</v>
      </c>
      <c r="U8" s="8" t="s">
        <v>31</v>
      </c>
      <c r="V8" s="7" t="s">
        <v>31</v>
      </c>
      <c r="W8" s="7" t="s">
        <v>31</v>
      </c>
      <c r="X8" s="6" t="s">
        <v>31</v>
      </c>
      <c r="Y8" s="7" t="s">
        <v>31</v>
      </c>
      <c r="Z8" s="7" t="s">
        <v>31</v>
      </c>
      <c r="AA8" s="7" t="s">
        <v>31</v>
      </c>
      <c r="AB8" s="7" t="s">
        <v>31</v>
      </c>
      <c r="AC8" s="6" t="s">
        <v>31</v>
      </c>
      <c r="AD8" s="7" t="s">
        <v>31</v>
      </c>
      <c r="AE8" s="42"/>
      <c r="AF8" s="42"/>
      <c r="AG8" s="42"/>
    </row>
    <row r="9" spans="1:33" ht="18" x14ac:dyDescent="0.3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  <c r="M9" s="7">
        <v>13</v>
      </c>
      <c r="N9" s="7">
        <v>14</v>
      </c>
      <c r="O9" s="7">
        <v>15</v>
      </c>
      <c r="P9" s="7">
        <v>16</v>
      </c>
      <c r="Q9" s="7">
        <v>17</v>
      </c>
      <c r="R9" s="7">
        <v>18</v>
      </c>
      <c r="S9" s="7">
        <v>19</v>
      </c>
      <c r="T9" s="7">
        <v>20</v>
      </c>
      <c r="U9" s="7">
        <v>21</v>
      </c>
      <c r="V9" s="7">
        <v>22</v>
      </c>
      <c r="W9" s="7">
        <v>23</v>
      </c>
      <c r="X9" s="7">
        <v>24</v>
      </c>
      <c r="Y9" s="7">
        <v>25</v>
      </c>
      <c r="Z9" s="7">
        <v>26</v>
      </c>
      <c r="AA9" s="7">
        <v>27</v>
      </c>
      <c r="AB9" s="7">
        <v>28</v>
      </c>
      <c r="AC9" s="7">
        <v>29</v>
      </c>
      <c r="AD9" s="7">
        <v>30</v>
      </c>
      <c r="AE9" s="7">
        <v>31</v>
      </c>
      <c r="AF9" s="7">
        <v>32</v>
      </c>
      <c r="AG9" s="7">
        <v>33</v>
      </c>
    </row>
    <row r="10" spans="1:33" ht="18" x14ac:dyDescent="0.4">
      <c r="A10" s="9" t="s">
        <v>76</v>
      </c>
      <c r="B10" s="11"/>
      <c r="C10" s="12">
        <f>C11+C14</f>
        <v>15508537.440000001</v>
      </c>
      <c r="D10" s="12">
        <f t="shared" ref="D10:AD10" si="0">D11+D14</f>
        <v>0</v>
      </c>
      <c r="E10" s="12">
        <f t="shared" si="0"/>
        <v>0</v>
      </c>
      <c r="F10" s="12">
        <f t="shared" si="0"/>
        <v>0</v>
      </c>
      <c r="G10" s="12">
        <f t="shared" si="0"/>
        <v>0</v>
      </c>
      <c r="H10" s="12">
        <f t="shared" si="0"/>
        <v>0</v>
      </c>
      <c r="I10" s="12">
        <f t="shared" si="0"/>
        <v>0</v>
      </c>
      <c r="J10" s="13">
        <f t="shared" si="0"/>
        <v>0</v>
      </c>
      <c r="K10" s="12">
        <f t="shared" si="0"/>
        <v>0</v>
      </c>
      <c r="L10" s="12">
        <f t="shared" si="0"/>
        <v>1793.4</v>
      </c>
      <c r="M10" s="12">
        <f t="shared" si="0"/>
        <v>14831150.809999999</v>
      </c>
      <c r="N10" s="12">
        <f t="shared" si="0"/>
        <v>0</v>
      </c>
      <c r="O10" s="12">
        <f t="shared" si="0"/>
        <v>0</v>
      </c>
      <c r="P10" s="12">
        <f t="shared" si="0"/>
        <v>0</v>
      </c>
      <c r="Q10" s="12">
        <f t="shared" si="0"/>
        <v>0</v>
      </c>
      <c r="R10" s="12">
        <f t="shared" si="0"/>
        <v>0</v>
      </c>
      <c r="S10" s="12">
        <f t="shared" si="0"/>
        <v>0</v>
      </c>
      <c r="T10" s="12">
        <f t="shared" si="0"/>
        <v>0</v>
      </c>
      <c r="U10" s="12">
        <f t="shared" si="0"/>
        <v>0</v>
      </c>
      <c r="V10" s="12">
        <f t="shared" si="0"/>
        <v>0</v>
      </c>
      <c r="W10" s="12">
        <f t="shared" si="0"/>
        <v>0</v>
      </c>
      <c r="X10" s="12">
        <f t="shared" si="0"/>
        <v>0</v>
      </c>
      <c r="Y10" s="12">
        <f t="shared" si="0"/>
        <v>0</v>
      </c>
      <c r="Z10" s="12">
        <f t="shared" si="0"/>
        <v>0</v>
      </c>
      <c r="AA10" s="12">
        <f t="shared" si="0"/>
        <v>0</v>
      </c>
      <c r="AB10" s="12">
        <f t="shared" si="0"/>
        <v>317386.63</v>
      </c>
      <c r="AC10" s="12">
        <f t="shared" si="0"/>
        <v>360000</v>
      </c>
      <c r="AD10" s="12">
        <f t="shared" si="0"/>
        <v>0</v>
      </c>
      <c r="AE10" s="10" t="s">
        <v>36</v>
      </c>
      <c r="AF10" s="10" t="s">
        <v>36</v>
      </c>
      <c r="AG10" s="10" t="s">
        <v>36</v>
      </c>
    </row>
    <row r="11" spans="1:33" ht="18" x14ac:dyDescent="0.4">
      <c r="A11" s="9" t="s">
        <v>39</v>
      </c>
      <c r="B11" s="11"/>
      <c r="C11" s="12">
        <f>C12</f>
        <v>7222802.4000000004</v>
      </c>
      <c r="D11" s="12">
        <f t="shared" ref="D11:AD11" si="1">D12</f>
        <v>0</v>
      </c>
      <c r="E11" s="12">
        <f t="shared" si="1"/>
        <v>0</v>
      </c>
      <c r="F11" s="12">
        <f t="shared" si="1"/>
        <v>0</v>
      </c>
      <c r="G11" s="12">
        <f t="shared" si="1"/>
        <v>0</v>
      </c>
      <c r="H11" s="12">
        <f t="shared" si="1"/>
        <v>0</v>
      </c>
      <c r="I11" s="12">
        <f t="shared" si="1"/>
        <v>0</v>
      </c>
      <c r="J11" s="13">
        <f t="shared" si="1"/>
        <v>0</v>
      </c>
      <c r="K11" s="12">
        <f t="shared" si="1"/>
        <v>0</v>
      </c>
      <c r="L11" s="12">
        <f t="shared" si="1"/>
        <v>810</v>
      </c>
      <c r="M11" s="12">
        <f t="shared" si="1"/>
        <v>6895244.1699999999</v>
      </c>
      <c r="N11" s="12">
        <f t="shared" si="1"/>
        <v>0</v>
      </c>
      <c r="O11" s="12">
        <f t="shared" si="1"/>
        <v>0</v>
      </c>
      <c r="P11" s="12">
        <f t="shared" si="1"/>
        <v>0</v>
      </c>
      <c r="Q11" s="12">
        <f t="shared" si="1"/>
        <v>0</v>
      </c>
      <c r="R11" s="12">
        <f t="shared" si="1"/>
        <v>0</v>
      </c>
      <c r="S11" s="12">
        <f t="shared" si="1"/>
        <v>0</v>
      </c>
      <c r="T11" s="12">
        <f t="shared" si="1"/>
        <v>0</v>
      </c>
      <c r="U11" s="12">
        <f t="shared" si="1"/>
        <v>0</v>
      </c>
      <c r="V11" s="12">
        <f t="shared" si="1"/>
        <v>0</v>
      </c>
      <c r="W11" s="12">
        <f t="shared" si="1"/>
        <v>0</v>
      </c>
      <c r="X11" s="12">
        <f t="shared" si="1"/>
        <v>0</v>
      </c>
      <c r="Y11" s="12">
        <f t="shared" si="1"/>
        <v>0</v>
      </c>
      <c r="Z11" s="12">
        <f t="shared" si="1"/>
        <v>0</v>
      </c>
      <c r="AA11" s="12">
        <f t="shared" si="1"/>
        <v>0</v>
      </c>
      <c r="AB11" s="12">
        <f t="shared" si="1"/>
        <v>147558.23000000001</v>
      </c>
      <c r="AC11" s="12">
        <f t="shared" si="1"/>
        <v>180000</v>
      </c>
      <c r="AD11" s="12">
        <f t="shared" si="1"/>
        <v>0</v>
      </c>
      <c r="AE11" s="10" t="s">
        <v>36</v>
      </c>
      <c r="AF11" s="10" t="s">
        <v>36</v>
      </c>
      <c r="AG11" s="10" t="s">
        <v>36</v>
      </c>
    </row>
    <row r="12" spans="1:33" ht="18" x14ac:dyDescent="0.4">
      <c r="A12" s="9" t="s">
        <v>35</v>
      </c>
      <c r="B12" s="11"/>
      <c r="C12" s="12">
        <v>7222802.4000000004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3">
        <v>0</v>
      </c>
      <c r="K12" s="12">
        <v>0</v>
      </c>
      <c r="L12" s="12">
        <v>810</v>
      </c>
      <c r="M12" s="12">
        <v>6895244.1699999999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147558.23000000001</v>
      </c>
      <c r="AC12" s="12">
        <v>180000</v>
      </c>
      <c r="AD12" s="12">
        <v>0</v>
      </c>
      <c r="AE12" s="10" t="s">
        <v>36</v>
      </c>
      <c r="AF12" s="10" t="s">
        <v>36</v>
      </c>
      <c r="AG12" s="10" t="s">
        <v>36</v>
      </c>
    </row>
    <row r="13" spans="1:33" ht="18" x14ac:dyDescent="0.4">
      <c r="A13" s="14">
        <v>1</v>
      </c>
      <c r="B13" s="15" t="s">
        <v>37</v>
      </c>
      <c r="C13" s="16">
        <v>7222802.4000000004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8">
        <v>0</v>
      </c>
      <c r="K13" s="17">
        <v>0</v>
      </c>
      <c r="L13" s="16">
        <v>810</v>
      </c>
      <c r="M13" s="16">
        <v>6895244.1699999999</v>
      </c>
      <c r="N13" s="17">
        <v>0</v>
      </c>
      <c r="O13" s="17">
        <v>0</v>
      </c>
      <c r="P13" s="17">
        <v>0</v>
      </c>
      <c r="Q13" s="17">
        <v>0</v>
      </c>
      <c r="R13" s="19">
        <v>0</v>
      </c>
      <c r="S13" s="19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7">
        <v>0</v>
      </c>
      <c r="AB13" s="16">
        <v>147558.23000000001</v>
      </c>
      <c r="AC13" s="16">
        <v>180000</v>
      </c>
      <c r="AD13" s="17">
        <v>0</v>
      </c>
      <c r="AE13" s="7">
        <v>2024</v>
      </c>
      <c r="AF13" s="7">
        <v>2024</v>
      </c>
      <c r="AG13" s="7">
        <v>2024</v>
      </c>
    </row>
    <row r="14" spans="1:33" ht="18" x14ac:dyDescent="0.4">
      <c r="A14" s="9" t="s">
        <v>40</v>
      </c>
      <c r="B14" s="11"/>
      <c r="C14" s="12">
        <f>C15</f>
        <v>8285735.04</v>
      </c>
      <c r="D14" s="12">
        <f t="shared" ref="D14:AD14" si="2">D15</f>
        <v>0</v>
      </c>
      <c r="E14" s="12">
        <f t="shared" si="2"/>
        <v>0</v>
      </c>
      <c r="F14" s="12">
        <f t="shared" si="2"/>
        <v>0</v>
      </c>
      <c r="G14" s="12">
        <f t="shared" si="2"/>
        <v>0</v>
      </c>
      <c r="H14" s="12">
        <f t="shared" si="2"/>
        <v>0</v>
      </c>
      <c r="I14" s="12">
        <f t="shared" si="2"/>
        <v>0</v>
      </c>
      <c r="J14" s="13">
        <f t="shared" si="2"/>
        <v>0</v>
      </c>
      <c r="K14" s="12">
        <f t="shared" si="2"/>
        <v>0</v>
      </c>
      <c r="L14" s="12">
        <f t="shared" si="2"/>
        <v>983.4</v>
      </c>
      <c r="M14" s="12">
        <f t="shared" si="2"/>
        <v>7935906.6399999997</v>
      </c>
      <c r="N14" s="12">
        <f t="shared" si="2"/>
        <v>0</v>
      </c>
      <c r="O14" s="12">
        <f t="shared" si="2"/>
        <v>0</v>
      </c>
      <c r="P14" s="12">
        <f t="shared" si="2"/>
        <v>0</v>
      </c>
      <c r="Q14" s="12">
        <f t="shared" si="2"/>
        <v>0</v>
      </c>
      <c r="R14" s="12">
        <f t="shared" si="2"/>
        <v>0</v>
      </c>
      <c r="S14" s="12">
        <f t="shared" si="2"/>
        <v>0</v>
      </c>
      <c r="T14" s="12">
        <f t="shared" si="2"/>
        <v>0</v>
      </c>
      <c r="U14" s="12">
        <f t="shared" si="2"/>
        <v>0</v>
      </c>
      <c r="V14" s="12">
        <f t="shared" si="2"/>
        <v>0</v>
      </c>
      <c r="W14" s="12">
        <f t="shared" si="2"/>
        <v>0</v>
      </c>
      <c r="X14" s="12">
        <f t="shared" si="2"/>
        <v>0</v>
      </c>
      <c r="Y14" s="12">
        <f t="shared" si="2"/>
        <v>0</v>
      </c>
      <c r="Z14" s="12">
        <f t="shared" si="2"/>
        <v>0</v>
      </c>
      <c r="AA14" s="12">
        <f t="shared" si="2"/>
        <v>0</v>
      </c>
      <c r="AB14" s="12">
        <f t="shared" si="2"/>
        <v>169828.4</v>
      </c>
      <c r="AC14" s="12">
        <f t="shared" si="2"/>
        <v>180000</v>
      </c>
      <c r="AD14" s="12">
        <f t="shared" si="2"/>
        <v>0</v>
      </c>
      <c r="AE14" s="10" t="s">
        <v>36</v>
      </c>
      <c r="AF14" s="10" t="s">
        <v>36</v>
      </c>
      <c r="AG14" s="10" t="s">
        <v>36</v>
      </c>
    </row>
    <row r="15" spans="1:33" ht="18" x14ac:dyDescent="0.4">
      <c r="A15" s="9" t="s">
        <v>35</v>
      </c>
      <c r="B15" s="11"/>
      <c r="C15" s="12">
        <v>8285735.04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3">
        <v>0</v>
      </c>
      <c r="K15" s="12">
        <v>0</v>
      </c>
      <c r="L15" s="12">
        <v>983.4</v>
      </c>
      <c r="M15" s="12">
        <v>7935906.6399999997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169828.4</v>
      </c>
      <c r="AC15" s="12">
        <v>180000</v>
      </c>
      <c r="AD15" s="12">
        <v>0</v>
      </c>
      <c r="AE15" s="10" t="s">
        <v>36</v>
      </c>
      <c r="AF15" s="10" t="s">
        <v>36</v>
      </c>
      <c r="AG15" s="10" t="s">
        <v>36</v>
      </c>
    </row>
    <row r="16" spans="1:33" ht="18" x14ac:dyDescent="0.4">
      <c r="A16" s="14">
        <v>2</v>
      </c>
      <c r="B16" s="15" t="s">
        <v>38</v>
      </c>
      <c r="C16" s="16">
        <v>8285735.04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8">
        <v>0</v>
      </c>
      <c r="K16" s="17">
        <v>0</v>
      </c>
      <c r="L16" s="20">
        <v>983.4</v>
      </c>
      <c r="M16" s="16">
        <v>7935906.6399999997</v>
      </c>
      <c r="N16" s="16">
        <v>0</v>
      </c>
      <c r="O16" s="21">
        <v>0</v>
      </c>
      <c r="P16" s="16">
        <v>0</v>
      </c>
      <c r="Q16" s="21">
        <v>0</v>
      </c>
      <c r="R16" s="19">
        <v>0</v>
      </c>
      <c r="S16" s="19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6">
        <v>169828.4</v>
      </c>
      <c r="AC16" s="16">
        <v>180000</v>
      </c>
      <c r="AD16" s="17">
        <v>0</v>
      </c>
      <c r="AE16" s="7">
        <v>2025</v>
      </c>
      <c r="AF16" s="7">
        <v>2025</v>
      </c>
      <c r="AG16" s="7">
        <v>2025</v>
      </c>
    </row>
    <row r="22" spans="4:5" x14ac:dyDescent="0.35">
      <c r="D22" s="40"/>
    </row>
    <row r="23" spans="4:5" x14ac:dyDescent="0.35">
      <c r="D23" s="40"/>
      <c r="E23" s="41"/>
    </row>
  </sheetData>
  <mergeCells count="32">
    <mergeCell ref="I4:I7"/>
    <mergeCell ref="Z3:Z7"/>
    <mergeCell ref="AA3:AA7"/>
    <mergeCell ref="AB3:AB7"/>
    <mergeCell ref="AC3:AC7"/>
    <mergeCell ref="P3:Q7"/>
    <mergeCell ref="R3:S7"/>
    <mergeCell ref="T3:T7"/>
    <mergeCell ref="U3:U7"/>
    <mergeCell ref="L3:M7"/>
    <mergeCell ref="N3:O7"/>
    <mergeCell ref="D4:D7"/>
    <mergeCell ref="E4:E7"/>
    <mergeCell ref="F4:F7"/>
    <mergeCell ref="G4:G7"/>
    <mergeCell ref="H4:H7"/>
    <mergeCell ref="AE2:AE8"/>
    <mergeCell ref="AD3:AD7"/>
    <mergeCell ref="A1:AG1"/>
    <mergeCell ref="A2:A8"/>
    <mergeCell ref="B2:B8"/>
    <mergeCell ref="C2:C7"/>
    <mergeCell ref="D2:S2"/>
    <mergeCell ref="T2:AD2"/>
    <mergeCell ref="V3:V7"/>
    <mergeCell ref="W3:W7"/>
    <mergeCell ref="X3:X7"/>
    <mergeCell ref="Y3:Y7"/>
    <mergeCell ref="AF2:AF8"/>
    <mergeCell ref="AG2:AG8"/>
    <mergeCell ref="D3:I3"/>
    <mergeCell ref="J3:K7"/>
  </mergeCells>
  <pageMargins left="0.7" right="0.7" top="0.75" bottom="0.75" header="0.3" footer="0.3"/>
  <pageSetup paperSize="9" scale="2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"/>
  <sheetViews>
    <sheetView zoomScale="60" zoomScaleNormal="60" workbookViewId="0">
      <selection sqref="A1:Q1"/>
    </sheetView>
  </sheetViews>
  <sheetFormatPr defaultRowHeight="14.5" x14ac:dyDescent="0.35"/>
  <cols>
    <col min="1" max="1" width="10.453125" customWidth="1"/>
    <col min="2" max="2" width="76.81640625" customWidth="1"/>
    <col min="3" max="3" width="20.1796875" customWidth="1"/>
    <col min="4" max="4" width="18.26953125" customWidth="1"/>
    <col min="5" max="5" width="24.7265625" customWidth="1"/>
    <col min="6" max="6" width="16.81640625" customWidth="1"/>
    <col min="7" max="7" width="17" customWidth="1"/>
    <col min="8" max="8" width="17.453125" customWidth="1"/>
    <col min="9" max="9" width="17.81640625" customWidth="1"/>
    <col min="10" max="10" width="17.1796875" customWidth="1"/>
    <col min="11" max="11" width="14.54296875" customWidth="1"/>
    <col min="12" max="12" width="16.7265625" customWidth="1"/>
    <col min="13" max="13" width="21" customWidth="1"/>
    <col min="14" max="14" width="26.7265625" customWidth="1"/>
    <col min="15" max="15" width="25.1796875" customWidth="1"/>
    <col min="16" max="16" width="19" customWidth="1"/>
    <col min="17" max="17" width="16.1796875" customWidth="1"/>
  </cols>
  <sheetData>
    <row r="1" spans="1:17" x14ac:dyDescent="0.35">
      <c r="A1" s="61" t="s">
        <v>78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7" ht="56.25" customHeight="1" x14ac:dyDescent="0.35">
      <c r="A2" s="58" t="s">
        <v>0</v>
      </c>
      <c r="B2" s="58" t="s">
        <v>41</v>
      </c>
      <c r="C2" s="53" t="s">
        <v>42</v>
      </c>
      <c r="D2" s="54"/>
      <c r="E2" s="50" t="s">
        <v>43</v>
      </c>
      <c r="F2" s="50" t="s">
        <v>44</v>
      </c>
      <c r="G2" s="50" t="s">
        <v>45</v>
      </c>
      <c r="H2" s="50" t="s">
        <v>46</v>
      </c>
      <c r="I2" s="53" t="s">
        <v>47</v>
      </c>
      <c r="J2" s="54"/>
      <c r="K2" s="50" t="s">
        <v>48</v>
      </c>
      <c r="L2" s="55" t="s">
        <v>49</v>
      </c>
      <c r="M2" s="55" t="s">
        <v>50</v>
      </c>
      <c r="N2" s="58" t="s">
        <v>51</v>
      </c>
      <c r="O2" s="62" t="s">
        <v>52</v>
      </c>
      <c r="P2" s="65" t="s">
        <v>53</v>
      </c>
      <c r="Q2" s="65" t="s">
        <v>54</v>
      </c>
    </row>
    <row r="3" spans="1:17" ht="15" customHeight="1" x14ac:dyDescent="0.35">
      <c r="A3" s="59"/>
      <c r="B3" s="59"/>
      <c r="C3" s="50" t="s">
        <v>55</v>
      </c>
      <c r="D3" s="50" t="s">
        <v>56</v>
      </c>
      <c r="E3" s="51"/>
      <c r="F3" s="51"/>
      <c r="G3" s="51"/>
      <c r="H3" s="51"/>
      <c r="I3" s="50" t="s">
        <v>57</v>
      </c>
      <c r="J3" s="50" t="s">
        <v>58</v>
      </c>
      <c r="K3" s="51"/>
      <c r="L3" s="56"/>
      <c r="M3" s="56"/>
      <c r="N3" s="59"/>
      <c r="O3" s="63"/>
      <c r="P3" s="66"/>
      <c r="Q3" s="66"/>
    </row>
    <row r="4" spans="1:17" ht="242.25" customHeight="1" x14ac:dyDescent="0.35">
      <c r="A4" s="59"/>
      <c r="B4" s="59"/>
      <c r="C4" s="51"/>
      <c r="D4" s="51"/>
      <c r="E4" s="51"/>
      <c r="F4" s="51"/>
      <c r="G4" s="51"/>
      <c r="H4" s="52"/>
      <c r="I4" s="52"/>
      <c r="J4" s="52"/>
      <c r="K4" s="52"/>
      <c r="L4" s="56"/>
      <c r="M4" s="56"/>
      <c r="N4" s="59"/>
      <c r="O4" s="64"/>
      <c r="P4" s="67"/>
      <c r="Q4" s="67"/>
    </row>
    <row r="5" spans="1:17" ht="18" x14ac:dyDescent="0.35">
      <c r="A5" s="60"/>
      <c r="B5" s="60"/>
      <c r="C5" s="52"/>
      <c r="D5" s="52"/>
      <c r="E5" s="52"/>
      <c r="F5" s="52"/>
      <c r="G5" s="52"/>
      <c r="H5" s="22" t="s">
        <v>33</v>
      </c>
      <c r="I5" s="22" t="s">
        <v>33</v>
      </c>
      <c r="J5" s="22" t="s">
        <v>33</v>
      </c>
      <c r="K5" s="22" t="s">
        <v>59</v>
      </c>
      <c r="L5" s="57"/>
      <c r="M5" s="57"/>
      <c r="N5" s="60"/>
      <c r="O5" s="23" t="s">
        <v>31</v>
      </c>
      <c r="P5" s="23" t="s">
        <v>60</v>
      </c>
      <c r="Q5" s="23" t="s">
        <v>60</v>
      </c>
    </row>
    <row r="6" spans="1:17" ht="18" x14ac:dyDescent="0.35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22">
        <v>9</v>
      </c>
      <c r="J6" s="22">
        <v>10</v>
      </c>
      <c r="K6" s="22">
        <v>11</v>
      </c>
      <c r="L6" s="22">
        <v>12</v>
      </c>
      <c r="M6" s="22">
        <v>13</v>
      </c>
      <c r="N6" s="24">
        <v>14</v>
      </c>
      <c r="O6" s="22">
        <v>15</v>
      </c>
      <c r="P6" s="22">
        <v>19</v>
      </c>
      <c r="Q6" s="22">
        <v>20</v>
      </c>
    </row>
    <row r="7" spans="1:17" s="34" customFormat="1" ht="17.5" x14ac:dyDescent="0.35">
      <c r="A7" s="9" t="s">
        <v>76</v>
      </c>
      <c r="B7" s="30"/>
      <c r="C7" s="31" t="s">
        <v>36</v>
      </c>
      <c r="D7" s="31" t="s">
        <v>36</v>
      </c>
      <c r="E7" s="31" t="s">
        <v>36</v>
      </c>
      <c r="F7" s="31" t="s">
        <v>36</v>
      </c>
      <c r="G7" s="31" t="s">
        <v>36</v>
      </c>
      <c r="H7" s="32">
        <f>H8+H11</f>
        <v>2054.6999999999998</v>
      </c>
      <c r="I7" s="32">
        <f t="shared" ref="I7:K7" si="0">I8+I11</f>
        <v>1832.1999999999998</v>
      </c>
      <c r="J7" s="32">
        <f t="shared" si="0"/>
        <v>1832.1999999999998</v>
      </c>
      <c r="K7" s="33">
        <f t="shared" si="0"/>
        <v>91</v>
      </c>
      <c r="L7" s="31" t="s">
        <v>36</v>
      </c>
      <c r="M7" s="31" t="s">
        <v>36</v>
      </c>
      <c r="N7" s="31" t="s">
        <v>36</v>
      </c>
      <c r="O7" s="32">
        <f>O8+O11</f>
        <v>15508537.440000001</v>
      </c>
      <c r="P7" s="3">
        <f>O7/H7</f>
        <v>7547.835421229378</v>
      </c>
      <c r="Q7" s="3">
        <f>MAX(Q8:Q13)</f>
        <v>8259.3052631578939</v>
      </c>
    </row>
    <row r="8" spans="1:17" s="34" customFormat="1" ht="17.5" x14ac:dyDescent="0.35">
      <c r="A8" s="9" t="s">
        <v>39</v>
      </c>
      <c r="B8" s="35"/>
      <c r="C8" s="31" t="s">
        <v>36</v>
      </c>
      <c r="D8" s="31" t="s">
        <v>36</v>
      </c>
      <c r="E8" s="31" t="s">
        <v>36</v>
      </c>
      <c r="F8" s="31" t="s">
        <v>36</v>
      </c>
      <c r="G8" s="31" t="s">
        <v>36</v>
      </c>
      <c r="H8" s="32">
        <f>H9</f>
        <v>1051.5</v>
      </c>
      <c r="I8" s="32">
        <f t="shared" ref="I8:K8" si="1">I9</f>
        <v>916.3</v>
      </c>
      <c r="J8" s="32">
        <f t="shared" si="1"/>
        <v>916.3</v>
      </c>
      <c r="K8" s="33">
        <f t="shared" si="1"/>
        <v>53</v>
      </c>
      <c r="L8" s="31" t="s">
        <v>36</v>
      </c>
      <c r="M8" s="31" t="s">
        <v>36</v>
      </c>
      <c r="N8" s="31" t="s">
        <v>36</v>
      </c>
      <c r="O8" s="32">
        <f>O9</f>
        <v>7222802.4000000004</v>
      </c>
      <c r="P8" s="3">
        <f>O8/H8</f>
        <v>6869.046504992868</v>
      </c>
      <c r="Q8" s="3">
        <f>Q9</f>
        <v>6869.046504992868</v>
      </c>
    </row>
    <row r="9" spans="1:17" ht="18" x14ac:dyDescent="0.4">
      <c r="A9" s="9" t="s">
        <v>35</v>
      </c>
      <c r="B9" s="28"/>
      <c r="C9" s="25" t="s">
        <v>36</v>
      </c>
      <c r="D9" s="25" t="s">
        <v>36</v>
      </c>
      <c r="E9" s="25" t="s">
        <v>36</v>
      </c>
      <c r="F9" s="25" t="s">
        <v>36</v>
      </c>
      <c r="G9" s="25" t="s">
        <v>36</v>
      </c>
      <c r="H9" s="26">
        <v>1051.5</v>
      </c>
      <c r="I9" s="26">
        <v>916.3</v>
      </c>
      <c r="J9" s="26">
        <v>916.3</v>
      </c>
      <c r="K9" s="27">
        <v>53</v>
      </c>
      <c r="L9" s="25" t="s">
        <v>36</v>
      </c>
      <c r="M9" s="25" t="s">
        <v>36</v>
      </c>
      <c r="N9" s="25" t="s">
        <v>36</v>
      </c>
      <c r="O9" s="26">
        <v>7222802.4000000004</v>
      </c>
      <c r="P9" s="4">
        <v>6869.046504992868</v>
      </c>
      <c r="Q9" s="4">
        <v>6869.046504992868</v>
      </c>
    </row>
    <row r="10" spans="1:17" ht="18" x14ac:dyDescent="0.4">
      <c r="A10" s="14">
        <v>1</v>
      </c>
      <c r="B10" s="29" t="s">
        <v>37</v>
      </c>
      <c r="C10" s="25">
        <v>1984</v>
      </c>
      <c r="D10" s="25"/>
      <c r="E10" s="25" t="s">
        <v>61</v>
      </c>
      <c r="F10" s="25">
        <v>2</v>
      </c>
      <c r="G10" s="25" t="s">
        <v>62</v>
      </c>
      <c r="H10" s="26">
        <v>1051.5</v>
      </c>
      <c r="I10" s="26">
        <v>916.3</v>
      </c>
      <c r="J10" s="26">
        <v>916.3</v>
      </c>
      <c r="K10" s="27">
        <v>53</v>
      </c>
      <c r="L10" s="25" t="s">
        <v>63</v>
      </c>
      <c r="M10" s="25" t="s">
        <v>64</v>
      </c>
      <c r="N10" s="25" t="s">
        <v>65</v>
      </c>
      <c r="O10" s="26">
        <v>7222802.4000000004</v>
      </c>
      <c r="P10" s="4">
        <v>6869.046504992868</v>
      </c>
      <c r="Q10" s="4">
        <v>6869.046504992868</v>
      </c>
    </row>
    <row r="11" spans="1:17" s="34" customFormat="1" ht="17.5" x14ac:dyDescent="0.35">
      <c r="A11" s="9" t="s">
        <v>40</v>
      </c>
      <c r="B11" s="36"/>
      <c r="C11" s="31" t="s">
        <v>36</v>
      </c>
      <c r="D11" s="31" t="s">
        <v>36</v>
      </c>
      <c r="E11" s="31" t="s">
        <v>36</v>
      </c>
      <c r="F11" s="31" t="s">
        <v>36</v>
      </c>
      <c r="G11" s="31" t="s">
        <v>36</v>
      </c>
      <c r="H11" s="32">
        <f>H12</f>
        <v>1003.2</v>
      </c>
      <c r="I11" s="32">
        <f t="shared" ref="I11:K11" si="2">I12</f>
        <v>915.9</v>
      </c>
      <c r="J11" s="32">
        <f t="shared" si="2"/>
        <v>915.9</v>
      </c>
      <c r="K11" s="33">
        <f t="shared" si="2"/>
        <v>38</v>
      </c>
      <c r="L11" s="31" t="s">
        <v>36</v>
      </c>
      <c r="M11" s="31" t="s">
        <v>36</v>
      </c>
      <c r="N11" s="31" t="s">
        <v>36</v>
      </c>
      <c r="O11" s="32">
        <f>O12</f>
        <v>8285735.04</v>
      </c>
      <c r="P11" s="3">
        <f>O11/H11</f>
        <v>8259.3052631578939</v>
      </c>
      <c r="Q11" s="3">
        <f>Q12</f>
        <v>8259.3052631578939</v>
      </c>
    </row>
    <row r="12" spans="1:17" ht="18" x14ac:dyDescent="0.4">
      <c r="A12" s="9" t="s">
        <v>35</v>
      </c>
      <c r="B12" s="28"/>
      <c r="C12" s="25" t="s">
        <v>36</v>
      </c>
      <c r="D12" s="25" t="s">
        <v>36</v>
      </c>
      <c r="E12" s="25" t="s">
        <v>36</v>
      </c>
      <c r="F12" s="25" t="s">
        <v>36</v>
      </c>
      <c r="G12" s="25" t="s">
        <v>36</v>
      </c>
      <c r="H12" s="26">
        <v>1003.2</v>
      </c>
      <c r="I12" s="26">
        <v>915.9</v>
      </c>
      <c r="J12" s="26">
        <v>915.9</v>
      </c>
      <c r="K12" s="27">
        <v>38</v>
      </c>
      <c r="L12" s="25" t="s">
        <v>36</v>
      </c>
      <c r="M12" s="25" t="s">
        <v>36</v>
      </c>
      <c r="N12" s="25" t="s">
        <v>36</v>
      </c>
      <c r="O12" s="26">
        <v>8285735.04</v>
      </c>
      <c r="P12" s="4">
        <v>8259.3052631578939</v>
      </c>
      <c r="Q12" s="4">
        <v>8259.3052631578939</v>
      </c>
    </row>
    <row r="13" spans="1:17" ht="18" x14ac:dyDescent="0.4">
      <c r="A13" s="14">
        <v>2</v>
      </c>
      <c r="B13" s="29" t="s">
        <v>38</v>
      </c>
      <c r="C13" s="25">
        <v>1988</v>
      </c>
      <c r="D13" s="25"/>
      <c r="E13" s="25" t="s">
        <v>61</v>
      </c>
      <c r="F13" s="25">
        <v>2</v>
      </c>
      <c r="G13" s="25" t="s">
        <v>62</v>
      </c>
      <c r="H13" s="26">
        <v>1003.2</v>
      </c>
      <c r="I13" s="26">
        <v>915.9</v>
      </c>
      <c r="J13" s="26">
        <v>915.9</v>
      </c>
      <c r="K13" s="27">
        <v>38</v>
      </c>
      <c r="L13" s="25" t="s">
        <v>63</v>
      </c>
      <c r="M13" s="25" t="s">
        <v>64</v>
      </c>
      <c r="N13" s="25" t="s">
        <v>66</v>
      </c>
      <c r="O13" s="26">
        <v>8285735.04</v>
      </c>
      <c r="P13" s="4">
        <v>8259.3052631578939</v>
      </c>
      <c r="Q13" s="4">
        <v>8259.3052631578939</v>
      </c>
    </row>
  </sheetData>
  <mergeCells count="20">
    <mergeCell ref="N2:N5"/>
    <mergeCell ref="G2:G5"/>
    <mergeCell ref="A1:Q1"/>
    <mergeCell ref="A2:A5"/>
    <mergeCell ref="B2:B5"/>
    <mergeCell ref="C2:D2"/>
    <mergeCell ref="E2:E5"/>
    <mergeCell ref="F2:F5"/>
    <mergeCell ref="O2:O4"/>
    <mergeCell ref="P2:P4"/>
    <mergeCell ref="Q2:Q4"/>
    <mergeCell ref="C3:C5"/>
    <mergeCell ref="D3:D5"/>
    <mergeCell ref="I3:I4"/>
    <mergeCell ref="J3:J4"/>
    <mergeCell ref="H2:H4"/>
    <mergeCell ref="I2:J2"/>
    <mergeCell ref="K2:K4"/>
    <mergeCell ref="L2:L5"/>
    <mergeCell ref="M2:M5"/>
  </mergeCells>
  <pageMargins left="0.7" right="0.7" top="0.75" bottom="0.75" header="0.3" footer="0.3"/>
  <pageSetup paperSize="9" scale="3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zoomScale="90" zoomScaleNormal="90" workbookViewId="0">
      <selection sqref="A1:B1"/>
    </sheetView>
  </sheetViews>
  <sheetFormatPr defaultRowHeight="14.5" x14ac:dyDescent="0.35"/>
  <cols>
    <col min="1" max="1" width="53.54296875" bestFit="1" customWidth="1"/>
    <col min="2" max="2" width="42.81640625" bestFit="1" customWidth="1"/>
  </cols>
  <sheetData>
    <row r="1" spans="1:2" x14ac:dyDescent="0.35">
      <c r="A1" s="69" t="s">
        <v>77</v>
      </c>
      <c r="B1" s="69"/>
    </row>
    <row r="2" spans="1:2" ht="85.5" customHeight="1" x14ac:dyDescent="0.35">
      <c r="A2" s="68" t="s">
        <v>75</v>
      </c>
      <c r="B2" s="68"/>
    </row>
    <row r="3" spans="1:2" ht="36" x14ac:dyDescent="0.35">
      <c r="A3" s="2" t="s">
        <v>67</v>
      </c>
      <c r="B3" s="2" t="s">
        <v>73</v>
      </c>
    </row>
    <row r="4" spans="1:2" ht="18" x14ac:dyDescent="0.4">
      <c r="A4" s="37" t="s">
        <v>68</v>
      </c>
      <c r="B4" s="38">
        <v>7222802.4000000004</v>
      </c>
    </row>
    <row r="5" spans="1:2" ht="54" x14ac:dyDescent="0.4">
      <c r="A5" s="39" t="s">
        <v>69</v>
      </c>
      <c r="B5" s="1">
        <v>0</v>
      </c>
    </row>
    <row r="6" spans="1:2" ht="18" x14ac:dyDescent="0.4">
      <c r="A6" s="39" t="s">
        <v>70</v>
      </c>
      <c r="B6" s="1">
        <v>0</v>
      </c>
    </row>
    <row r="7" spans="1:2" ht="18" x14ac:dyDescent="0.4">
      <c r="A7" s="39" t="s">
        <v>71</v>
      </c>
      <c r="B7" s="1">
        <v>0</v>
      </c>
    </row>
    <row r="8" spans="1:2" ht="18" x14ac:dyDescent="0.4">
      <c r="A8" s="39" t="s">
        <v>72</v>
      </c>
      <c r="B8" s="38">
        <f>B4-B5-B6-B7</f>
        <v>7222802.4000000004</v>
      </c>
    </row>
    <row r="9" spans="1:2" ht="36" x14ac:dyDescent="0.35">
      <c r="A9" s="2" t="s">
        <v>67</v>
      </c>
      <c r="B9" s="2" t="s">
        <v>74</v>
      </c>
    </row>
    <row r="10" spans="1:2" ht="18" x14ac:dyDescent="0.4">
      <c r="A10" s="37" t="s">
        <v>68</v>
      </c>
      <c r="B10" s="38">
        <v>8285735.04</v>
      </c>
    </row>
    <row r="11" spans="1:2" ht="54" x14ac:dyDescent="0.4">
      <c r="A11" s="39" t="s">
        <v>69</v>
      </c>
      <c r="B11" s="1">
        <v>0</v>
      </c>
    </row>
    <row r="12" spans="1:2" ht="18" x14ac:dyDescent="0.4">
      <c r="A12" s="39" t="s">
        <v>70</v>
      </c>
      <c r="B12" s="1">
        <v>0</v>
      </c>
    </row>
    <row r="13" spans="1:2" ht="18" x14ac:dyDescent="0.4">
      <c r="A13" s="39" t="s">
        <v>71</v>
      </c>
      <c r="B13" s="1">
        <v>0</v>
      </c>
    </row>
    <row r="14" spans="1:2" ht="18" x14ac:dyDescent="0.4">
      <c r="A14" s="39" t="s">
        <v>72</v>
      </c>
      <c r="B14" s="38">
        <f>B10-B11-B12-B13</f>
        <v>8285735.04</v>
      </c>
    </row>
  </sheetData>
  <mergeCells count="2">
    <mergeCell ref="A2:B2"/>
    <mergeCell ref="A1:B1"/>
  </mergeCells>
  <pageMargins left="0.7" right="0.7" top="0.75" bottom="0.75" header="0.3" footer="0.3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Реестр</vt:lpstr>
      <vt:lpstr>Перечень</vt:lpstr>
      <vt:lpstr>РО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Николаевна Базжина</dc:creator>
  <cp:lastModifiedBy>RePack by Diakov</cp:lastModifiedBy>
  <cp:lastPrinted>2022-04-05T07:00:44Z</cp:lastPrinted>
  <dcterms:created xsi:type="dcterms:W3CDTF">2022-03-29T07:33:23Z</dcterms:created>
  <dcterms:modified xsi:type="dcterms:W3CDTF">2022-04-06T05:45:01Z</dcterms:modified>
</cp:coreProperties>
</file>