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<sst xmlns="http://schemas.openxmlformats.org/spreadsheetml/2006/main" count="67" uniqueCount="64">
  <si>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</si>
  <si>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</si>
  <si>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</si>
  <si>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</si>
  <si>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</si>
  <si>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</si>
  <si>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</si>
  <si>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</si>
  <si>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</si>
  <si>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</si>
  <si>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</si>
  <si>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</si>
  <si>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</si>
  <si>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</si>
  <si>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</si>
  <si>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</si>
  <si>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</si>
  <si>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</si>
  <si>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</si>
  <si>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</si>
  <si>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</si>
  <si>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</si>
  <si>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</si>
  <si>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</si>
  <si>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</si>
  <si>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</si>
  <si>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</si>
  <si>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</si>
  <si>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</si>
  <si>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</si>
  <si>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</si>
  <si>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</si>
  <si>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</si>
  <si>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</si>
  <si>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</si>
  <si>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</si>
  <si>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</si>
  <si>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</si>
  <si>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</si>
  <si>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</si>
  <si>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</si>
  <si>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</si>
  <si>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</si>
  <si>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</si>
  <si>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</si>
  <si>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</si>
  <si>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</si>
  <si>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</si>
  <si>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</si>
  <si>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</si>
  <si>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</si>
  <si>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</si>
  <si>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</si>
  <si>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</si>
  <si>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</si>
  <si>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</si>
  <si>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</si>
  <si>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</si>
  <si>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</si>
  <si>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</si>
  <si>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</si>
  <si>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Периодичность: ежеквартальная</t>
  </si>
  <si>
    <t>(по состоянию на 01.01.2022 года)</t>
  </si>
  <si>
    <t>Кассовый план исполнения бюджета  муниципального образования Борисоглебское на 2022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</si>
</sst>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62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61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0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1</v>
      </c>
      <c r="B6" s="61" t="s">
        <v>2</v>
      </c>
      <c r="C6" s="61" t="s">
        <v>3</v>
      </c>
      <c r="D6" s="61" t="s">
        <v>4</v>
      </c>
      <c r="E6" s="61" t="s">
        <v>5</v>
      </c>
      <c r="F6" s="61"/>
      <c r="G6" s="61"/>
      <c r="H6" s="57" t="s">
        <v>6</v>
      </c>
      <c r="I6" s="57" t="s">
        <v>7</v>
      </c>
      <c r="J6" s="57"/>
      <c r="K6" s="57"/>
      <c r="L6" s="57" t="s">
        <v>8</v>
      </c>
      <c r="M6" s="57" t="s">
        <v>9</v>
      </c>
      <c r="N6" s="57"/>
      <c r="O6" s="57"/>
      <c r="P6" s="57" t="s">
        <v>10</v>
      </c>
      <c r="Q6" s="61" t="s">
        <v>11</v>
      </c>
      <c r="R6" s="61"/>
      <c r="S6" s="61"/>
      <c r="T6" s="57" t="s">
        <v>12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13</v>
      </c>
      <c r="F8" s="7" t="s">
        <v>14</v>
      </c>
      <c r="G8" s="7" t="s">
        <v>15</v>
      </c>
      <c r="H8" s="57"/>
      <c r="I8" s="8" t="s">
        <v>16</v>
      </c>
      <c r="J8" s="8" t="s">
        <v>17</v>
      </c>
      <c r="K8" s="8" t="s">
        <v>18</v>
      </c>
      <c r="L8" s="57"/>
      <c r="M8" s="8" t="s">
        <v>19</v>
      </c>
      <c r="N8" s="8" t="s">
        <v>20</v>
      </c>
      <c r="O8" s="8" t="s">
        <v>21</v>
      </c>
      <c r="P8" s="57"/>
      <c r="Q8" s="7" t="s">
        <v>22</v>
      </c>
      <c r="R8" s="7" t="s">
        <v>23</v>
      </c>
      <c r="S8" s="7" t="s">
        <v>24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25</v>
      </c>
      <c r="B10" s="28" t="s">
        <v>42</v>
      </c>
      <c r="C10" s="39">
        <f>C12+C13</f>
        <v>33333.31</v>
      </c>
      <c r="D10" s="13">
        <f>D12+D13+D14</f>
        <v>33333.31</v>
      </c>
      <c r="E10" s="13">
        <v>4790.6</v>
      </c>
      <c r="F10" s="13">
        <v>3800.41</v>
      </c>
      <c r="G10" s="13">
        <v>2529.6</v>
      </c>
      <c r="H10" s="13">
        <f>H12+H13+H14</f>
        <v>11120.61</v>
      </c>
      <c r="I10" s="13">
        <v>2191.6</v>
      </c>
      <c r="J10" s="13">
        <v>1743.6</v>
      </c>
      <c r="K10" s="13">
        <v>2459.7</v>
      </c>
      <c r="L10" s="13">
        <f>L12+L13+L14</f>
        <v>6394.9</v>
      </c>
      <c r="M10" s="13">
        <v>1660.3</v>
      </c>
      <c r="N10" s="13">
        <v>1502.6</v>
      </c>
      <c r="O10" s="13">
        <v>2279.6</v>
      </c>
      <c r="P10" s="13">
        <f>P12+P13+P14</f>
        <v>5442.499999999999</v>
      </c>
      <c r="Q10" s="13">
        <v>3594.5</v>
      </c>
      <c r="R10" s="13">
        <v>3558.6</v>
      </c>
      <c r="S10" s="13">
        <v>3222.2</v>
      </c>
      <c r="T10" s="13">
        <f>T12+T13+T14</f>
        <v>10375.3</v>
      </c>
      <c r="U10" s="1"/>
    </row>
    <row r="11" spans="1:21" ht="18.75" customHeight="1">
      <c r="A11" s="31" t="s">
        <v>26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27</v>
      </c>
      <c r="B12" s="35" t="s">
        <v>43</v>
      </c>
      <c r="C12" s="17">
        <v>9826</v>
      </c>
      <c r="D12" s="17">
        <f>H12+L12+P12+T12</f>
        <v>9826</v>
      </c>
      <c r="E12" s="32">
        <v>282.9</v>
      </c>
      <c r="F12" s="32">
        <v>315.9</v>
      </c>
      <c r="G12" s="32">
        <v>576.9</v>
      </c>
      <c r="H12" s="33">
        <f>SUM(E12:G12)</f>
        <v>1175.6999999999998</v>
      </c>
      <c r="I12" s="32">
        <v>779.9</v>
      </c>
      <c r="J12" s="32">
        <v>388.9</v>
      </c>
      <c r="K12" s="32">
        <v>1102</v>
      </c>
      <c r="L12" s="33">
        <f>SUM(I12:K12)</f>
        <v>2270.8</v>
      </c>
      <c r="M12" s="40">
        <v>223.9</v>
      </c>
      <c r="N12" s="40">
        <v>148.9</v>
      </c>
      <c r="O12" s="40">
        <v>490.9</v>
      </c>
      <c r="P12" s="41">
        <f>SUM(M12:O12)</f>
        <v>863.7</v>
      </c>
      <c r="Q12" s="40">
        <v>2168.9</v>
      </c>
      <c r="R12" s="40">
        <v>1904.9</v>
      </c>
      <c r="S12" s="40">
        <v>1442</v>
      </c>
      <c r="T12" s="41">
        <f>SUM(Q12:S12)</f>
        <v>5515.8</v>
      </c>
      <c r="U12" s="1"/>
    </row>
    <row r="13" spans="1:21" ht="40.5" customHeight="1">
      <c r="A13" s="31" t="s">
        <v>28</v>
      </c>
      <c r="B13" s="35" t="s">
        <v>44</v>
      </c>
      <c r="C13" s="17">
        <v>23507.31</v>
      </c>
      <c r="D13" s="17">
        <f>H13+L13+P13+T13</f>
        <v>23507.309999999998</v>
      </c>
      <c r="E13" s="36">
        <f>E10-E12</f>
        <v>4507.700000000001</v>
      </c>
      <c r="F13" s="36">
        <f>F10-F12</f>
        <v>3484.5099999999998</v>
      </c>
      <c r="G13" s="36">
        <f>G10-G12</f>
        <v>1952.6999999999998</v>
      </c>
      <c r="H13" s="33">
        <f>SUM(E13:G13)</f>
        <v>9944.91</v>
      </c>
      <c r="I13" s="32">
        <f>I10-I12</f>
        <v>1411.6999999999998</v>
      </c>
      <c r="J13" s="32">
        <f>J10-J12</f>
        <v>1354.6999999999998</v>
      </c>
      <c r="K13" s="32">
        <f>K10-K12</f>
        <v>1357.6999999999998</v>
      </c>
      <c r="L13" s="33">
        <f>SUM(I13:K13)</f>
        <v>4124.099999999999</v>
      </c>
      <c r="M13" s="32">
        <f>M10-M12</f>
        <v>1436.3999999999999</v>
      </c>
      <c r="N13" s="32">
        <f>N10-N12</f>
        <v>1353.6999999999998</v>
      </c>
      <c r="O13" s="32">
        <f>O10-O12</f>
        <v>1788.6999999999998</v>
      </c>
      <c r="P13" s="33">
        <f>SUM(M13:O13)</f>
        <v>4578.799999999999</v>
      </c>
      <c r="Q13" s="32">
        <f>Q10-Q12</f>
        <v>1425.6</v>
      </c>
      <c r="R13" s="32">
        <f>R10-R12</f>
        <v>1653.6999999999998</v>
      </c>
      <c r="S13" s="32">
        <f>S10-S12</f>
        <v>1780.1999999999998</v>
      </c>
      <c r="T13" s="33">
        <f>SUM(Q13:S13)</f>
        <v>4859.5</v>
      </c>
      <c r="U13" s="1"/>
    </row>
    <row r="14" spans="1:21" ht="57" customHeight="1">
      <c r="A14" s="31" t="s">
        <v>29</v>
      </c>
      <c r="B14" s="35" t="s">
        <v>45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58</v>
      </c>
      <c r="B15" s="35"/>
      <c r="C15" s="13">
        <f>C18+C17+C16</f>
        <v>33333.31</v>
      </c>
      <c r="D15" s="13">
        <f>D19+D23</f>
        <v>33333.31</v>
      </c>
      <c r="E15" s="13">
        <f aca="true" t="shared" si="0" ref="E15:T15">E19+E23</f>
        <v>5213.16</v>
      </c>
      <c r="F15" s="13">
        <f t="shared" si="0"/>
        <v>3504.25</v>
      </c>
      <c r="G15" s="13">
        <f t="shared" si="0"/>
        <v>3650.25</v>
      </c>
      <c r="H15" s="13">
        <f t="shared" si="0"/>
        <v>12367.66</v>
      </c>
      <c r="I15" s="13">
        <f t="shared" si="0"/>
        <v>2468.15</v>
      </c>
      <c r="J15" s="13">
        <f t="shared" si="0"/>
        <v>2360.15</v>
      </c>
      <c r="K15" s="13">
        <f>K19+K23</f>
        <v>2260.75</v>
      </c>
      <c r="L15" s="13">
        <f t="shared" si="0"/>
        <v>7089.049999999999</v>
      </c>
      <c r="M15" s="13">
        <f t="shared" si="0"/>
        <v>2615.25</v>
      </c>
      <c r="N15" s="13">
        <f t="shared" si="0"/>
        <v>2202.45</v>
      </c>
      <c r="O15" s="13">
        <v>2578.59</v>
      </c>
      <c r="P15" s="13">
        <f t="shared" si="0"/>
        <v>7690.45</v>
      </c>
      <c r="Q15" s="13">
        <v>2189.9</v>
      </c>
      <c r="R15" s="13">
        <v>2295.24</v>
      </c>
      <c r="S15" s="13">
        <v>2804.26</v>
      </c>
      <c r="T15" s="13">
        <f t="shared" si="0"/>
        <v>6186.15</v>
      </c>
      <c r="U15" s="1"/>
    </row>
    <row r="16" spans="1:21" ht="57" customHeight="1">
      <c r="A16" s="31" t="s">
        <v>30</v>
      </c>
      <c r="B16" s="35"/>
      <c r="C16" s="17">
        <v>1024.81</v>
      </c>
      <c r="D16" s="17">
        <f aca="true" t="shared" si="1" ref="D16:T16">D20</f>
        <v>1024.812</v>
      </c>
      <c r="E16" s="17">
        <f t="shared" si="1"/>
        <v>1024.812</v>
      </c>
      <c r="F16" s="17">
        <f t="shared" si="1"/>
        <v>0</v>
      </c>
      <c r="G16" s="17">
        <f t="shared" si="1"/>
        <v>0</v>
      </c>
      <c r="H16" s="17">
        <f t="shared" si="1"/>
        <v>1024.812</v>
      </c>
      <c r="I16" s="17">
        <f t="shared" si="1"/>
        <v>0</v>
      </c>
      <c r="J16" s="17">
        <f t="shared" si="1"/>
        <v>0</v>
      </c>
      <c r="K16" s="17">
        <f>K20</f>
        <v>0</v>
      </c>
      <c r="L16" s="17">
        <f t="shared" si="1"/>
        <v>0</v>
      </c>
      <c r="M16" s="17">
        <f>M20</f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  <c r="Q16" s="17">
        <f t="shared" si="1"/>
        <v>0</v>
      </c>
      <c r="R16" s="17">
        <f t="shared" si="1"/>
        <v>0</v>
      </c>
      <c r="S16" s="17">
        <f t="shared" si="1"/>
        <v>0</v>
      </c>
      <c r="T16" s="17">
        <f t="shared" si="1"/>
        <v>0</v>
      </c>
      <c r="U16" s="1"/>
    </row>
    <row r="17" spans="1:21" ht="57" customHeight="1">
      <c r="A17" s="31" t="s">
        <v>31</v>
      </c>
      <c r="B17" s="35"/>
      <c r="C17" s="17">
        <v>9307.7</v>
      </c>
      <c r="D17" s="17">
        <f aca="true" t="shared" si="2" ref="D17:T17">D21</f>
        <v>9307.699999999999</v>
      </c>
      <c r="E17" s="17">
        <f t="shared" si="2"/>
        <v>858.9</v>
      </c>
      <c r="F17" s="17">
        <f t="shared" si="2"/>
        <v>798.1</v>
      </c>
      <c r="G17" s="17">
        <f t="shared" si="2"/>
        <v>836.2</v>
      </c>
      <c r="H17" s="17">
        <f t="shared" si="2"/>
        <v>2493.2</v>
      </c>
      <c r="I17" s="17">
        <f t="shared" si="2"/>
        <v>808</v>
      </c>
      <c r="J17" s="17">
        <f t="shared" si="2"/>
        <v>752.8</v>
      </c>
      <c r="K17" s="17">
        <f t="shared" si="2"/>
        <v>773.8</v>
      </c>
      <c r="L17" s="17">
        <f t="shared" si="2"/>
        <v>2334.6</v>
      </c>
      <c r="M17" s="17">
        <f t="shared" si="2"/>
        <v>811.7</v>
      </c>
      <c r="N17" s="17">
        <v>871.58</v>
      </c>
      <c r="O17" s="17">
        <v>879.68</v>
      </c>
      <c r="P17" s="17">
        <f t="shared" si="2"/>
        <v>2316.5</v>
      </c>
      <c r="Q17" s="17">
        <v>983.5</v>
      </c>
      <c r="R17" s="17">
        <v>1037.8</v>
      </c>
      <c r="S17" s="17">
        <v>833.01</v>
      </c>
      <c r="T17" s="17">
        <f t="shared" si="2"/>
        <v>2163.4</v>
      </c>
      <c r="U17" s="1"/>
    </row>
    <row r="18" spans="1:21" ht="19.5" customHeight="1">
      <c r="A18" s="31" t="s">
        <v>32</v>
      </c>
      <c r="B18" s="35"/>
      <c r="C18" s="17">
        <v>23000.8</v>
      </c>
      <c r="D18" s="17">
        <f aca="true" t="shared" si="3" ref="D18:T18">D22+D24</f>
        <v>23000.798000000003</v>
      </c>
      <c r="E18" s="17">
        <f t="shared" si="3"/>
        <v>3329.448</v>
      </c>
      <c r="F18" s="17">
        <f t="shared" si="3"/>
        <v>2706.15</v>
      </c>
      <c r="G18" s="17">
        <f t="shared" si="3"/>
        <v>2814.05</v>
      </c>
      <c r="H18" s="17">
        <f t="shared" si="3"/>
        <v>8849.648000000001</v>
      </c>
      <c r="I18" s="17">
        <f t="shared" si="3"/>
        <v>1660.15</v>
      </c>
      <c r="J18" s="17">
        <f t="shared" si="3"/>
        <v>1607.3500000000001</v>
      </c>
      <c r="K18" s="17">
        <f>K22+K24</f>
        <v>1486.95</v>
      </c>
      <c r="L18" s="17">
        <f t="shared" si="3"/>
        <v>4754.45</v>
      </c>
      <c r="M18" s="17">
        <f t="shared" si="3"/>
        <v>1803.55</v>
      </c>
      <c r="N18" s="17">
        <f t="shared" si="3"/>
        <v>1457.85</v>
      </c>
      <c r="O18" s="17">
        <f t="shared" si="3"/>
        <v>2112.55</v>
      </c>
      <c r="P18" s="17">
        <f t="shared" si="3"/>
        <v>5373.95</v>
      </c>
      <c r="Q18" s="17">
        <f t="shared" si="3"/>
        <v>1739.3500000000001</v>
      </c>
      <c r="R18" s="17">
        <f t="shared" si="3"/>
        <v>1122.15</v>
      </c>
      <c r="S18" s="17">
        <f t="shared" si="3"/>
        <v>1161.25</v>
      </c>
      <c r="T18" s="17">
        <f t="shared" si="3"/>
        <v>4022.75</v>
      </c>
      <c r="U18" s="1"/>
    </row>
    <row r="19" spans="1:21" ht="48.75" customHeight="1">
      <c r="A19" s="11" t="s">
        <v>57</v>
      </c>
      <c r="B19" s="29" t="s">
        <v>46</v>
      </c>
      <c r="C19" s="13">
        <f>C20+C21+C22</f>
        <v>33333.31</v>
      </c>
      <c r="D19" s="13">
        <f>H19+L19+P19+T19</f>
        <v>33333.31</v>
      </c>
      <c r="E19" s="33">
        <v>5213.16</v>
      </c>
      <c r="F19" s="33">
        <v>3504.25</v>
      </c>
      <c r="G19" s="33">
        <v>3650.25</v>
      </c>
      <c r="H19" s="33">
        <f>SUM(H20:H22)</f>
        <v>12367.66</v>
      </c>
      <c r="I19" s="33">
        <v>2468.15</v>
      </c>
      <c r="J19" s="33">
        <v>2360.15</v>
      </c>
      <c r="K19" s="33">
        <v>2260.75</v>
      </c>
      <c r="L19" s="33">
        <f>SUM(L20:L22)</f>
        <v>7089.049999999999</v>
      </c>
      <c r="M19" s="33">
        <v>2615.25</v>
      </c>
      <c r="N19" s="33">
        <v>2202.45</v>
      </c>
      <c r="O19" s="33">
        <v>2872.75</v>
      </c>
      <c r="P19" s="33">
        <v>7690.45</v>
      </c>
      <c r="Q19" s="33">
        <v>2461.05</v>
      </c>
      <c r="R19" s="33">
        <v>1833.15</v>
      </c>
      <c r="S19" s="33">
        <v>1891.95</v>
      </c>
      <c r="T19" s="33">
        <f>SUM(T20:T22)</f>
        <v>6186.15</v>
      </c>
      <c r="U19" s="18"/>
    </row>
    <row r="20" spans="1:21" ht="38.25" customHeight="1">
      <c r="A20" s="31" t="s">
        <v>30</v>
      </c>
      <c r="B20" s="38" t="s">
        <v>47</v>
      </c>
      <c r="C20" s="17">
        <v>1024.81</v>
      </c>
      <c r="D20" s="13">
        <f>H20+L20+P20+T20</f>
        <v>1024.812</v>
      </c>
      <c r="E20" s="32">
        <v>1024.812</v>
      </c>
      <c r="F20" s="32">
        <v>0</v>
      </c>
      <c r="G20" s="32">
        <v>0</v>
      </c>
      <c r="H20" s="33">
        <f>SUM(E20:G20)</f>
        <v>1024.812</v>
      </c>
      <c r="I20" s="32"/>
      <c r="J20" s="32">
        <v>0</v>
      </c>
      <c r="K20" s="32">
        <v>0</v>
      </c>
      <c r="L20" s="33">
        <f>SUM(I20:K20)</f>
        <v>0</v>
      </c>
      <c r="M20" s="32"/>
      <c r="N20" s="32">
        <v>0</v>
      </c>
      <c r="O20" s="32">
        <v>0</v>
      </c>
      <c r="P20" s="33">
        <f>SUM(M20:O20)</f>
        <v>0</v>
      </c>
      <c r="Q20" s="32"/>
      <c r="R20" s="32">
        <v>0</v>
      </c>
      <c r="S20" s="32">
        <v>0</v>
      </c>
      <c r="T20" s="33">
        <f>SUM(Q20:S20)</f>
        <v>0</v>
      </c>
      <c r="U20" s="18"/>
    </row>
    <row r="21" spans="1:21" ht="114.75" customHeight="1">
      <c r="A21" s="31" t="s">
        <v>31</v>
      </c>
      <c r="B21" s="38" t="s">
        <v>48</v>
      </c>
      <c r="C21" s="17">
        <v>9307.7</v>
      </c>
      <c r="D21" s="13">
        <f>H21+L21+P21+T21</f>
        <v>9307.699999999999</v>
      </c>
      <c r="E21" s="32">
        <v>858.9</v>
      </c>
      <c r="F21" s="32">
        <v>798.1</v>
      </c>
      <c r="G21" s="32">
        <v>836.2</v>
      </c>
      <c r="H21" s="33">
        <f>SUM(E21:G21)</f>
        <v>2493.2</v>
      </c>
      <c r="I21" s="32">
        <v>808</v>
      </c>
      <c r="J21" s="32">
        <v>752.8</v>
      </c>
      <c r="K21" s="32">
        <v>773.8</v>
      </c>
      <c r="L21" s="33">
        <f>SUM(I21:K21)</f>
        <v>2334.6</v>
      </c>
      <c r="M21" s="32">
        <v>811.7</v>
      </c>
      <c r="N21" s="32">
        <v>744.6</v>
      </c>
      <c r="O21" s="32">
        <v>760.2</v>
      </c>
      <c r="P21" s="33">
        <f>SUM(M21:O21)</f>
        <v>2316.5</v>
      </c>
      <c r="Q21" s="32">
        <v>721.7</v>
      </c>
      <c r="R21" s="32">
        <v>711</v>
      </c>
      <c r="S21" s="32">
        <v>730.7</v>
      </c>
      <c r="T21" s="33">
        <f>SUM(Q21:S21)</f>
        <v>2163.4</v>
      </c>
      <c r="U21" s="1"/>
    </row>
    <row r="22" spans="1:21" ht="14.25" customHeight="1">
      <c r="A22" s="31" t="s">
        <v>32</v>
      </c>
      <c r="B22" s="38" t="s">
        <v>49</v>
      </c>
      <c r="C22" s="17">
        <v>23000.8</v>
      </c>
      <c r="D22" s="13">
        <f>H22+L22+P22+T22</f>
        <v>23000.798000000003</v>
      </c>
      <c r="E22" s="17">
        <f>E19-E20-E21</f>
        <v>3329.448</v>
      </c>
      <c r="F22" s="17">
        <f>F19-F20-F21</f>
        <v>2706.15</v>
      </c>
      <c r="G22" s="17">
        <f>G19-G20-G21</f>
        <v>2814.05</v>
      </c>
      <c r="H22" s="13">
        <f>SUM(E22:G22)</f>
        <v>8849.648000000001</v>
      </c>
      <c r="I22" s="17">
        <f>I19-I20-I21</f>
        <v>1660.15</v>
      </c>
      <c r="J22" s="17">
        <f>J19-J20-J21</f>
        <v>1607.3500000000001</v>
      </c>
      <c r="K22" s="17">
        <f>K19-K20-K21</f>
        <v>1486.95</v>
      </c>
      <c r="L22" s="13">
        <f>SUM(I22:K22)</f>
        <v>4754.45</v>
      </c>
      <c r="M22" s="17">
        <f>M19-M20-M21</f>
        <v>1803.55</v>
      </c>
      <c r="N22" s="17">
        <f>N19-N20-N21</f>
        <v>1457.85</v>
      </c>
      <c r="O22" s="17">
        <f>O19-O20-O21</f>
        <v>2112.55</v>
      </c>
      <c r="P22" s="13">
        <f>SUM(M22:O22)</f>
        <v>5373.95</v>
      </c>
      <c r="Q22" s="17">
        <f>Q19-Q20-Q21</f>
        <v>1739.3500000000001</v>
      </c>
      <c r="R22" s="17">
        <f>R19-R20-R21</f>
        <v>1122.15</v>
      </c>
      <c r="S22" s="17">
        <f>S19-S20-S21</f>
        <v>1161.25</v>
      </c>
      <c r="T22" s="13">
        <f>SUM(Q22:S22)</f>
        <v>4022.75</v>
      </c>
      <c r="U22" s="1"/>
    </row>
    <row r="23" spans="1:21" ht="14.25" customHeight="1">
      <c r="A23" s="31" t="s">
        <v>54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55</v>
      </c>
      <c r="B24" s="38" t="s">
        <v>56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33</v>
      </c>
      <c r="B25" s="29" t="s">
        <v>50</v>
      </c>
      <c r="C25" s="13">
        <f aca="true" t="shared" si="4" ref="C25:T25">C10-C19</f>
        <v>0</v>
      </c>
      <c r="D25" s="13">
        <f t="shared" si="4"/>
        <v>0</v>
      </c>
      <c r="E25" s="13">
        <f t="shared" si="4"/>
        <v>-422.5599999999995</v>
      </c>
      <c r="F25" s="13">
        <f t="shared" si="4"/>
        <v>296.15999999999985</v>
      </c>
      <c r="G25" s="13">
        <f t="shared" si="4"/>
        <v>-1120.65</v>
      </c>
      <c r="H25" s="13">
        <f t="shared" si="4"/>
        <v>-1247.0499999999993</v>
      </c>
      <c r="I25" s="13">
        <f t="shared" si="4"/>
        <v>-276.5500000000002</v>
      </c>
      <c r="J25" s="13">
        <f t="shared" si="4"/>
        <v>-616.5500000000002</v>
      </c>
      <c r="K25" s="13">
        <f t="shared" si="4"/>
        <v>198.94999999999982</v>
      </c>
      <c r="L25" s="13">
        <f t="shared" si="4"/>
        <v>-694.1499999999996</v>
      </c>
      <c r="M25" s="13">
        <f>M10-M15</f>
        <v>-954.95</v>
      </c>
      <c r="N25" s="13">
        <f t="shared" si="4"/>
        <v>-699.8499999999999</v>
      </c>
      <c r="O25" s="13">
        <f t="shared" si="4"/>
        <v>-593.1500000000001</v>
      </c>
      <c r="P25" s="13">
        <f t="shared" si="4"/>
        <v>-2247.9500000000007</v>
      </c>
      <c r="Q25" s="13">
        <f t="shared" si="4"/>
        <v>1133.4499999999998</v>
      </c>
      <c r="R25" s="13">
        <f t="shared" si="4"/>
        <v>1725.4499999999998</v>
      </c>
      <c r="S25" s="13">
        <f t="shared" si="4"/>
        <v>1330.2499999999998</v>
      </c>
      <c r="T25" s="13">
        <f t="shared" si="4"/>
        <v>4189.15</v>
      </c>
      <c r="U25" s="1"/>
    </row>
    <row r="26" spans="1:21" ht="82.5" customHeight="1">
      <c r="A26" s="19" t="s">
        <v>35</v>
      </c>
      <c r="B26" s="29" t="s">
        <v>51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38</v>
      </c>
      <c r="B27" s="28" t="s">
        <v>52</v>
      </c>
      <c r="C27" s="14"/>
      <c r="D27" s="20">
        <v>0</v>
      </c>
      <c r="E27" s="13">
        <f>E25+E14-E26</f>
        <v>-422.5599999999995</v>
      </c>
      <c r="F27" s="13">
        <f aca="true" t="shared" si="5" ref="F27:P27">F25+F14-F26</f>
        <v>296.15999999999985</v>
      </c>
      <c r="G27" s="13">
        <f t="shared" si="5"/>
        <v>-1120.65</v>
      </c>
      <c r="H27" s="13">
        <f t="shared" si="5"/>
        <v>-1247.0499999999993</v>
      </c>
      <c r="I27" s="13">
        <f>I25+I14-I26</f>
        <v>-276.5500000000002</v>
      </c>
      <c r="J27" s="13">
        <f t="shared" si="5"/>
        <v>-616.5500000000002</v>
      </c>
      <c r="K27" s="13">
        <f>K25+K14-K26</f>
        <v>198.94999999999982</v>
      </c>
      <c r="L27" s="13">
        <f t="shared" si="5"/>
        <v>-694.1499999999996</v>
      </c>
      <c r="M27" s="13">
        <f t="shared" si="5"/>
        <v>-954.95</v>
      </c>
      <c r="N27" s="13">
        <f t="shared" si="5"/>
        <v>-699.8499999999999</v>
      </c>
      <c r="O27" s="13">
        <f t="shared" si="5"/>
        <v>-593.1500000000001</v>
      </c>
      <c r="P27" s="13">
        <f t="shared" si="5"/>
        <v>-2247.9500000000007</v>
      </c>
      <c r="Q27" s="13">
        <f>Q25+Q14-Q26</f>
        <v>1133.4499999999998</v>
      </c>
      <c r="R27" s="13">
        <f>R25+R14-R26</f>
        <v>1725.4499999999998</v>
      </c>
      <c r="S27" s="13">
        <f>S25+S14-S26</f>
        <v>1330.2499999999998</v>
      </c>
      <c r="T27" s="13">
        <f>T25+T14-T26</f>
        <v>4189.15</v>
      </c>
      <c r="U27" s="1"/>
    </row>
    <row r="28" spans="1:21" ht="55.5" customHeight="1">
      <c r="A28" s="21" t="s">
        <v>36</v>
      </c>
      <c r="B28" s="12">
        <v>1000</v>
      </c>
      <c r="C28" s="22">
        <v>0</v>
      </c>
      <c r="D28" s="15">
        <v>2084.87</v>
      </c>
      <c r="E28" s="15">
        <f>D28</f>
        <v>2084.87</v>
      </c>
      <c r="F28" s="17">
        <f>E29</f>
        <v>1662.3100000000004</v>
      </c>
      <c r="G28" s="17">
        <f>F29</f>
        <v>1958.4700000000003</v>
      </c>
      <c r="H28" s="16">
        <f>E28</f>
        <v>2084.87</v>
      </c>
      <c r="I28" s="13">
        <f>H29</f>
        <v>837.8200000000006</v>
      </c>
      <c r="J28" s="13">
        <f>I29</f>
        <v>561.2700000000004</v>
      </c>
      <c r="K28" s="13">
        <f>J29</f>
        <v>-55.279999999999745</v>
      </c>
      <c r="L28" s="13">
        <f>I28</f>
        <v>837.8200000000006</v>
      </c>
      <c r="M28" s="13">
        <f>L29</f>
        <v>143.67000000000098</v>
      </c>
      <c r="N28" s="13">
        <f>M29</f>
        <v>-811.2799999999991</v>
      </c>
      <c r="O28" s="13">
        <f>N29</f>
        <v>-1511.129999999999</v>
      </c>
      <c r="P28" s="13">
        <f>M28</f>
        <v>143.67000000000098</v>
      </c>
      <c r="Q28" s="13">
        <f>P29</f>
        <v>-2104.2799999999997</v>
      </c>
      <c r="R28" s="13">
        <f>Q29</f>
        <v>-970.8299999999999</v>
      </c>
      <c r="S28" s="13">
        <f>R29</f>
        <v>754.6199999999999</v>
      </c>
      <c r="T28" s="16">
        <f>Q28</f>
        <v>-2104.2799999999997</v>
      </c>
      <c r="U28" s="1"/>
    </row>
    <row r="29" spans="1:21" ht="53.25" customHeight="1">
      <c r="A29" s="21" t="s">
        <v>37</v>
      </c>
      <c r="B29" s="12">
        <v>1100</v>
      </c>
      <c r="C29" s="23">
        <v>0</v>
      </c>
      <c r="D29" s="13">
        <f>T29</f>
        <v>2084.87</v>
      </c>
      <c r="E29" s="17">
        <f>E27+E28</f>
        <v>1662.3100000000004</v>
      </c>
      <c r="F29" s="17">
        <f>F27+F28</f>
        <v>1958.4700000000003</v>
      </c>
      <c r="G29" s="17">
        <f>G27+G28</f>
        <v>837.8200000000002</v>
      </c>
      <c r="H29" s="17">
        <f>H27+H28</f>
        <v>837.8200000000006</v>
      </c>
      <c r="I29" s="17">
        <f aca="true" t="shared" si="6" ref="I29:O29">I27+I28</f>
        <v>561.2700000000004</v>
      </c>
      <c r="J29" s="17">
        <f t="shared" si="6"/>
        <v>-55.279999999999745</v>
      </c>
      <c r="K29" s="17">
        <f>K27+K28</f>
        <v>143.67000000000007</v>
      </c>
      <c r="L29" s="17">
        <f>L27+L28</f>
        <v>143.67000000000098</v>
      </c>
      <c r="M29" s="17">
        <f>M27+M28</f>
        <v>-811.2799999999991</v>
      </c>
      <c r="N29" s="17">
        <f t="shared" si="6"/>
        <v>-1511.129999999999</v>
      </c>
      <c r="O29" s="17">
        <f t="shared" si="6"/>
        <v>-2104.279999999999</v>
      </c>
      <c r="P29" s="17">
        <f>P27+P28-P23</f>
        <v>-2104.2799999999997</v>
      </c>
      <c r="Q29" s="17">
        <f>Q27+Q28</f>
        <v>-970.8299999999999</v>
      </c>
      <c r="R29" s="17">
        <f>R27+R28</f>
        <v>754.6199999999999</v>
      </c>
      <c r="S29" s="17">
        <f>S27+S28</f>
        <v>2084.87</v>
      </c>
      <c r="T29" s="17">
        <f>T27+T28</f>
        <v>2084.87</v>
      </c>
      <c r="U29" s="1"/>
    </row>
    <row r="30" spans="1:21" ht="167.25" customHeight="1">
      <c r="A30" s="21" t="s">
        <v>39</v>
      </c>
      <c r="B30" s="12">
        <v>1200</v>
      </c>
      <c r="C30" s="22"/>
      <c r="D30" s="20">
        <v>0</v>
      </c>
      <c r="E30" s="17">
        <f>E28-E29</f>
        <v>422.5599999999995</v>
      </c>
      <c r="F30" s="17">
        <f aca="true" t="shared" si="7" ref="F30:T30">F28-F29</f>
        <v>-296.15999999999985</v>
      </c>
      <c r="G30" s="17">
        <f t="shared" si="7"/>
        <v>1120.65</v>
      </c>
      <c r="H30" s="17">
        <f t="shared" si="7"/>
        <v>1247.0499999999993</v>
      </c>
      <c r="I30" s="17">
        <f t="shared" si="7"/>
        <v>276.5500000000002</v>
      </c>
      <c r="J30" s="17">
        <f t="shared" si="7"/>
        <v>616.5500000000002</v>
      </c>
      <c r="K30" s="17">
        <f t="shared" si="7"/>
        <v>-198.94999999999982</v>
      </c>
      <c r="L30" s="17">
        <f>L28-L29</f>
        <v>694.1499999999996</v>
      </c>
      <c r="M30" s="17">
        <f>M28-M29</f>
        <v>954.95</v>
      </c>
      <c r="N30" s="17">
        <f t="shared" si="7"/>
        <v>699.8499999999999</v>
      </c>
      <c r="O30" s="17">
        <f t="shared" si="7"/>
        <v>593.1499999999999</v>
      </c>
      <c r="P30" s="17">
        <f t="shared" si="7"/>
        <v>2247.9500000000007</v>
      </c>
      <c r="Q30" s="17">
        <f t="shared" si="7"/>
        <v>-1133.4499999999998</v>
      </c>
      <c r="R30" s="17">
        <f t="shared" si="7"/>
        <v>-1725.4499999999998</v>
      </c>
      <c r="S30" s="17">
        <f t="shared" si="7"/>
        <v>-1330.25</v>
      </c>
      <c r="T30" s="17">
        <f t="shared" si="7"/>
        <v>-4189.15</v>
      </c>
      <c r="U30" s="1"/>
    </row>
    <row r="31" spans="1:21" ht="54" customHeight="1">
      <c r="A31" s="24" t="s">
        <v>41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34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59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60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44562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2022-03-01T07:56:24Z</cp:lastPrinted>
  <dcterms:created xsi:type="dcterms:W3CDTF">2014-02-13T05:24:36Z</dcterms:created>
  <dcterms:modified xsi:type="dcterms:W3CDTF">2022-03-01T08:08:34Z</dcterms:modified>
  <cp:category/>
  <cp:version/>
  <cp:contentType/>
  <cp:contentStatus/>
</cp:coreProperties>
</file>