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8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<sst xmlns="http://schemas.openxmlformats.org/spreadsheetml/2006/main" count="68" uniqueCount="65">
  <si>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</si>
  <si>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</si>
  <si>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</si>
  <si>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</si>
  <si>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</si>
  <si>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</si>
  <si>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</si>
  <si>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</si>
  <si>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</si>
  <si>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</si>
  <si>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</si>
  <si>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</si>
  <si>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</si>
  <si>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</si>
  <si>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</si>
  <si>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</si>
  <si>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</si>
  <si>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</si>
  <si>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</si>
  <si>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</si>
  <si>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</si>
  <si>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</si>
  <si>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</si>
  <si>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</si>
  <si>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</si>
  <si>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</si>
  <si>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</si>
  <si>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</si>
  <si>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</si>
  <si>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</si>
  <si>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</si>
  <si>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</si>
  <si>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</si>
  <si>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</si>
  <si>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</si>
  <si>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</si>
  <si>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</si>
  <si>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</si>
  <si>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</si>
  <si>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</si>
  <si>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</si>
  <si>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</si>
  <si>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</si>
  <si>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</si>
  <si>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</si>
  <si>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</si>
  <si>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</si>
  <si>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</si>
  <si>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</si>
  <si>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</si>
  <si>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</si>
  <si>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</si>
  <si>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</si>
  <si>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</si>
  <si>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О.С.Трофимова</t>
  </si>
  <si>
    <t>Территориальная избирательная комиссия МО Борисоглебское</t>
  </si>
  <si>
    <t>другие расходы</t>
  </si>
  <si>
    <t>0880</t>
  </si>
  <si>
    <t>Администрация муниципальное образование Борислглебское</t>
  </si>
  <si>
    <t>КАССОВЫЕ ВЫПЛАТЫ ПО РАСХОДАМ - всего</t>
  </si>
  <si>
    <t>Кассовый план исполнения бюджета  муниципального образования Борисоглебское на 2021 год</t>
  </si>
  <si>
    <t>(по состоянию на 01.04.2021 года)</t>
  </si>
  <si>
    <t>19,04,2021</t>
  </si>
  <si>
    <t>Е.И.Щепкина</t>
  </si>
  <si>
    <t>Заместитель начальника  финансового управления администрации  района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</si>
</sst>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40" fillId="51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0" fontId="2" fillId="55" borderId="19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0" fontId="8" fillId="0" borderId="0" xfId="0" applyFont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184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6" fillId="0" borderId="2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SheetLayoutView="100" zoomScalePageLayoutView="0" workbookViewId="0" topLeftCell="A28">
      <selection activeCell="A37" sqref="A37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"/>
    </row>
    <row r="2" spans="1:21" ht="18.75">
      <c r="A2" s="3"/>
      <c r="B2" s="3"/>
      <c r="C2" s="3"/>
      <c r="D2" s="4"/>
      <c r="E2" s="3"/>
      <c r="F2" s="44" t="s">
        <v>61</v>
      </c>
      <c r="G2" s="44"/>
      <c r="H2" s="44"/>
      <c r="I2" s="44"/>
      <c r="J2" s="44"/>
      <c r="K2" s="44"/>
      <c r="L2" s="44"/>
      <c r="M2" s="44"/>
      <c r="N2" s="44"/>
      <c r="O2" s="44"/>
      <c r="P2" s="3"/>
      <c r="Q2" s="3"/>
      <c r="R2" s="3"/>
      <c r="S2" s="3"/>
      <c r="T2" s="3"/>
      <c r="U2" s="1"/>
    </row>
    <row r="3" spans="1:21" ht="12.75" customHeight="1">
      <c r="A3" s="48" t="s">
        <v>0</v>
      </c>
      <c r="B3" s="48"/>
      <c r="C3" s="48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49" t="s">
        <v>1</v>
      </c>
      <c r="B4" s="49"/>
      <c r="C4" s="49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50" t="s">
        <v>2</v>
      </c>
      <c r="B6" s="50" t="s">
        <v>3</v>
      </c>
      <c r="C6" s="50" t="s">
        <v>4</v>
      </c>
      <c r="D6" s="50" t="s">
        <v>5</v>
      </c>
      <c r="E6" s="50" t="s">
        <v>6</v>
      </c>
      <c r="F6" s="50"/>
      <c r="G6" s="50"/>
      <c r="H6" s="51" t="s">
        <v>7</v>
      </c>
      <c r="I6" s="51" t="s">
        <v>8</v>
      </c>
      <c r="J6" s="51"/>
      <c r="K6" s="51"/>
      <c r="L6" s="51" t="s">
        <v>9</v>
      </c>
      <c r="M6" s="51" t="s">
        <v>10</v>
      </c>
      <c r="N6" s="51"/>
      <c r="O6" s="51"/>
      <c r="P6" s="51" t="s">
        <v>11</v>
      </c>
      <c r="Q6" s="50" t="s">
        <v>12</v>
      </c>
      <c r="R6" s="50"/>
      <c r="S6" s="50"/>
      <c r="T6" s="51" t="s">
        <v>13</v>
      </c>
      <c r="U6" s="1"/>
    </row>
    <row r="7" spans="1:21" ht="12.75">
      <c r="A7" s="50"/>
      <c r="B7" s="50"/>
      <c r="C7" s="50"/>
      <c r="D7" s="50"/>
      <c r="E7" s="50"/>
      <c r="F7" s="50"/>
      <c r="G7" s="50"/>
      <c r="H7" s="51"/>
      <c r="I7" s="51"/>
      <c r="J7" s="51"/>
      <c r="K7" s="51"/>
      <c r="L7" s="51"/>
      <c r="M7" s="51"/>
      <c r="N7" s="51"/>
      <c r="O7" s="51"/>
      <c r="P7" s="51"/>
      <c r="Q7" s="50"/>
      <c r="R7" s="50"/>
      <c r="S7" s="50"/>
      <c r="T7" s="51"/>
      <c r="U7" s="1"/>
    </row>
    <row r="8" spans="1:21" ht="24">
      <c r="A8" s="50"/>
      <c r="B8" s="50"/>
      <c r="C8" s="50"/>
      <c r="D8" s="50"/>
      <c r="E8" s="7" t="s">
        <v>14</v>
      </c>
      <c r="F8" s="7" t="s">
        <v>15</v>
      </c>
      <c r="G8" s="7" t="s">
        <v>16</v>
      </c>
      <c r="H8" s="51"/>
      <c r="I8" s="8" t="s">
        <v>17</v>
      </c>
      <c r="J8" s="8" t="s">
        <v>18</v>
      </c>
      <c r="K8" s="8" t="s">
        <v>19</v>
      </c>
      <c r="L8" s="51"/>
      <c r="M8" s="8" t="s">
        <v>20</v>
      </c>
      <c r="N8" s="8" t="s">
        <v>21</v>
      </c>
      <c r="O8" s="8" t="s">
        <v>22</v>
      </c>
      <c r="P8" s="51"/>
      <c r="Q8" s="7" t="s">
        <v>23</v>
      </c>
      <c r="R8" s="7" t="s">
        <v>24</v>
      </c>
      <c r="S8" s="7" t="s">
        <v>25</v>
      </c>
      <c r="T8" s="51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42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1" t="s">
        <v>26</v>
      </c>
      <c r="B10" s="28" t="s">
        <v>43</v>
      </c>
      <c r="C10" s="39">
        <v>27257.3</v>
      </c>
      <c r="D10" s="13">
        <f>D12+D13+D14</f>
        <v>32389.11</v>
      </c>
      <c r="E10" s="13">
        <v>1598.95</v>
      </c>
      <c r="F10" s="13">
        <v>3461.02</v>
      </c>
      <c r="G10" s="13">
        <v>5166.56</v>
      </c>
      <c r="H10" s="13">
        <f>H12+H13+H14</f>
        <v>10226.550000000001</v>
      </c>
      <c r="I10" s="13">
        <v>1624.34</v>
      </c>
      <c r="J10" s="13">
        <v>1219.32</v>
      </c>
      <c r="K10" s="13">
        <v>1520.57</v>
      </c>
      <c r="L10" s="13">
        <f>L12+L13+L14</f>
        <v>4364.23</v>
      </c>
      <c r="M10" s="13">
        <v>2035.6</v>
      </c>
      <c r="N10" s="13">
        <v>1857.9</v>
      </c>
      <c r="O10" s="13">
        <v>2380</v>
      </c>
      <c r="P10" s="13">
        <f>P12+P13+P14</f>
        <v>6273.5</v>
      </c>
      <c r="Q10" s="13">
        <v>3288.9</v>
      </c>
      <c r="R10" s="13">
        <v>3219.9</v>
      </c>
      <c r="S10" s="13">
        <v>5016.03</v>
      </c>
      <c r="T10" s="13">
        <f>T12+T13+T14</f>
        <v>11524.83</v>
      </c>
      <c r="U10" s="1"/>
    </row>
    <row r="11" spans="1:21" ht="18.75" customHeight="1">
      <c r="A11" s="31" t="s">
        <v>27</v>
      </c>
      <c r="B11" s="28"/>
      <c r="C11" s="14"/>
      <c r="D11" s="15"/>
      <c r="E11" s="45"/>
      <c r="F11" s="46"/>
      <c r="G11" s="15"/>
      <c r="H11" s="16"/>
      <c r="I11" s="15"/>
      <c r="J11" s="15"/>
      <c r="K11" s="15"/>
      <c r="L11" s="16"/>
      <c r="M11" s="15"/>
      <c r="N11" s="15"/>
      <c r="O11" s="15"/>
      <c r="P11" s="16"/>
      <c r="Q11" s="15"/>
      <c r="R11" s="15"/>
      <c r="S11" s="15"/>
      <c r="T11" s="16"/>
      <c r="U11" s="1"/>
    </row>
    <row r="12" spans="1:21" ht="26.25" customHeight="1">
      <c r="A12" s="37" t="s">
        <v>28</v>
      </c>
      <c r="B12" s="35" t="s">
        <v>44</v>
      </c>
      <c r="C12" s="17">
        <v>9326</v>
      </c>
      <c r="D12" s="17">
        <f>H12+L12+P12+T12</f>
        <v>9326</v>
      </c>
      <c r="E12" s="32">
        <v>284.3</v>
      </c>
      <c r="F12" s="32">
        <v>336.87</v>
      </c>
      <c r="G12" s="32">
        <v>530.4</v>
      </c>
      <c r="H12" s="33">
        <f>SUM(E12:G12)</f>
        <v>1151.5700000000002</v>
      </c>
      <c r="I12" s="32">
        <v>1001.64</v>
      </c>
      <c r="J12" s="32">
        <v>399.62</v>
      </c>
      <c r="K12" s="32">
        <v>189.77</v>
      </c>
      <c r="L12" s="33">
        <f>SUM(I12:K12)</f>
        <v>1591.03</v>
      </c>
      <c r="M12" s="40">
        <v>691.8</v>
      </c>
      <c r="N12" s="40">
        <v>530.8</v>
      </c>
      <c r="O12" s="40">
        <v>619.9</v>
      </c>
      <c r="P12" s="41">
        <f>SUM(M12:O12)</f>
        <v>1842.5</v>
      </c>
      <c r="Q12" s="40">
        <v>1940.8</v>
      </c>
      <c r="R12" s="40">
        <v>1890.8</v>
      </c>
      <c r="S12" s="40">
        <v>909.3</v>
      </c>
      <c r="T12" s="41">
        <f>SUM(Q12:S12)</f>
        <v>4740.9</v>
      </c>
      <c r="U12" s="1"/>
    </row>
    <row r="13" spans="1:21" ht="40.5" customHeight="1">
      <c r="A13" s="31" t="s">
        <v>29</v>
      </c>
      <c r="B13" s="35" t="s">
        <v>45</v>
      </c>
      <c r="C13" s="17">
        <v>17931.3</v>
      </c>
      <c r="D13" s="17">
        <f>H13+L13+P13+T13</f>
        <v>23063.11</v>
      </c>
      <c r="E13" s="36">
        <f>E10-E12</f>
        <v>1314.65</v>
      </c>
      <c r="F13" s="36">
        <v>3124.16</v>
      </c>
      <c r="G13" s="36">
        <f>G10-G12</f>
        <v>4636.160000000001</v>
      </c>
      <c r="H13" s="33">
        <f>SUM(E13:G13)+0.01</f>
        <v>9074.980000000001</v>
      </c>
      <c r="I13" s="32">
        <f>I10-I12</f>
        <v>622.6999999999999</v>
      </c>
      <c r="J13" s="32">
        <f>J10-J12</f>
        <v>819.6999999999999</v>
      </c>
      <c r="K13" s="32">
        <f>K10-K12</f>
        <v>1330.8</v>
      </c>
      <c r="L13" s="33">
        <f>SUM(I13:K13)</f>
        <v>2773.2</v>
      </c>
      <c r="M13" s="32">
        <f>M10-M12</f>
        <v>1343.8</v>
      </c>
      <c r="N13" s="32">
        <f>N10-N12</f>
        <v>1327.1000000000001</v>
      </c>
      <c r="O13" s="32">
        <f>O10-O12</f>
        <v>1760.1</v>
      </c>
      <c r="P13" s="33">
        <f>SUM(M13:O13)</f>
        <v>4431</v>
      </c>
      <c r="Q13" s="32">
        <f>Q10-Q12</f>
        <v>1348.1000000000001</v>
      </c>
      <c r="R13" s="32">
        <f>R10-R12</f>
        <v>1329.1000000000001</v>
      </c>
      <c r="S13" s="32">
        <f>S10-S12</f>
        <v>4106.73</v>
      </c>
      <c r="T13" s="33">
        <f>SUM(Q13:S13)</f>
        <v>6783.93</v>
      </c>
      <c r="U13" s="1"/>
    </row>
    <row r="14" spans="1:21" ht="57" customHeight="1">
      <c r="A14" s="31" t="s">
        <v>30</v>
      </c>
      <c r="B14" s="35" t="s">
        <v>46</v>
      </c>
      <c r="C14" s="15">
        <v>0</v>
      </c>
      <c r="D14" s="15">
        <v>0</v>
      </c>
      <c r="E14" s="36">
        <v>0</v>
      </c>
      <c r="F14" s="36">
        <v>0</v>
      </c>
      <c r="G14" s="36">
        <v>0</v>
      </c>
      <c r="H14" s="33">
        <f>SUM(E14:G14)</f>
        <v>0</v>
      </c>
      <c r="I14" s="32">
        <v>0</v>
      </c>
      <c r="J14" s="32">
        <v>0</v>
      </c>
      <c r="K14" s="32">
        <v>0</v>
      </c>
      <c r="L14" s="33">
        <f>SUM(I14:K14)</f>
        <v>0</v>
      </c>
      <c r="M14" s="32">
        <v>0</v>
      </c>
      <c r="N14" s="32">
        <v>0</v>
      </c>
      <c r="O14" s="32">
        <v>0</v>
      </c>
      <c r="P14" s="33">
        <f>SUM(M14:O14)</f>
        <v>0</v>
      </c>
      <c r="Q14" s="32">
        <v>0</v>
      </c>
      <c r="R14" s="32">
        <v>0</v>
      </c>
      <c r="S14" s="32">
        <v>0</v>
      </c>
      <c r="T14" s="33">
        <f>SUM(Q14:S14)</f>
        <v>0</v>
      </c>
      <c r="U14" s="1"/>
    </row>
    <row r="15" spans="1:21" ht="57" customHeight="1">
      <c r="A15" s="11" t="s">
        <v>59</v>
      </c>
      <c r="B15" s="35"/>
      <c r="C15" s="17">
        <f>C18+C17+C16</f>
        <v>27257.300000000003</v>
      </c>
      <c r="D15" s="17">
        <f>D19+D23</f>
        <v>32389.100000000002</v>
      </c>
      <c r="E15" s="17">
        <f aca="true" t="shared" si="0" ref="E15:T15">E19+E23</f>
        <v>1802.27</v>
      </c>
      <c r="F15" s="17">
        <f t="shared" si="0"/>
        <v>4173.91</v>
      </c>
      <c r="G15" s="17">
        <f t="shared" si="0"/>
        <v>3568.06</v>
      </c>
      <c r="H15" s="17">
        <f t="shared" si="0"/>
        <v>9544.24</v>
      </c>
      <c r="I15" s="17">
        <f t="shared" si="0"/>
        <v>3376.18</v>
      </c>
      <c r="J15" s="17">
        <f t="shared" si="0"/>
        <v>2743.84</v>
      </c>
      <c r="K15" s="17">
        <f>K19+K23</f>
        <v>2293.18</v>
      </c>
      <c r="L15" s="17">
        <f t="shared" si="0"/>
        <v>8413.2</v>
      </c>
      <c r="M15" s="17">
        <f t="shared" si="0"/>
        <v>2484.81</v>
      </c>
      <c r="N15" s="17">
        <f t="shared" si="0"/>
        <v>2124.94</v>
      </c>
      <c r="O15" s="17">
        <v>2578.59</v>
      </c>
      <c r="P15" s="17">
        <f t="shared" si="0"/>
        <v>6974.320000000001</v>
      </c>
      <c r="Q15" s="17">
        <v>2189.9</v>
      </c>
      <c r="R15" s="17">
        <v>2295.24</v>
      </c>
      <c r="S15" s="17">
        <v>2804.26</v>
      </c>
      <c r="T15" s="17">
        <f t="shared" si="0"/>
        <v>7457.34</v>
      </c>
      <c r="U15" s="1"/>
    </row>
    <row r="16" spans="1:21" ht="57" customHeight="1">
      <c r="A16" s="31" t="s">
        <v>31</v>
      </c>
      <c r="B16" s="35"/>
      <c r="C16" s="17">
        <f>C20</f>
        <v>890.65</v>
      </c>
      <c r="D16" s="17">
        <f aca="true" t="shared" si="1" ref="D16:T16">D20</f>
        <v>890.7</v>
      </c>
      <c r="E16" s="17">
        <f t="shared" si="1"/>
        <v>144.33</v>
      </c>
      <c r="F16" s="17">
        <f t="shared" si="1"/>
        <v>12.27</v>
      </c>
      <c r="G16" s="17">
        <f t="shared" si="1"/>
        <v>0</v>
      </c>
      <c r="H16" s="17">
        <f t="shared" si="1"/>
        <v>156.60000000000002</v>
      </c>
      <c r="I16" s="17">
        <f t="shared" si="1"/>
        <v>156.7</v>
      </c>
      <c r="J16" s="17">
        <f t="shared" si="1"/>
        <v>0</v>
      </c>
      <c r="K16" s="17">
        <f>K20</f>
        <v>264</v>
      </c>
      <c r="L16" s="17">
        <f t="shared" si="1"/>
        <v>420.7</v>
      </c>
      <c r="M16" s="17">
        <f>M20</f>
        <v>156.7</v>
      </c>
      <c r="N16" s="17">
        <f t="shared" si="1"/>
        <v>0</v>
      </c>
      <c r="O16" s="17">
        <f t="shared" si="1"/>
        <v>0</v>
      </c>
      <c r="P16" s="17">
        <f t="shared" si="1"/>
        <v>156.7</v>
      </c>
      <c r="Q16" s="17">
        <f t="shared" si="1"/>
        <v>156.7</v>
      </c>
      <c r="R16" s="17">
        <f t="shared" si="1"/>
        <v>0</v>
      </c>
      <c r="S16" s="17">
        <f t="shared" si="1"/>
        <v>0</v>
      </c>
      <c r="T16" s="17">
        <f t="shared" si="1"/>
        <v>156.7</v>
      </c>
      <c r="U16" s="1"/>
    </row>
    <row r="17" spans="1:21" ht="57" customHeight="1">
      <c r="A17" s="31" t="s">
        <v>32</v>
      </c>
      <c r="B17" s="35"/>
      <c r="C17" s="17">
        <f>C21</f>
        <v>10034.9</v>
      </c>
      <c r="D17" s="17">
        <f aca="true" t="shared" si="2" ref="D17:T17">D21</f>
        <v>11328.6</v>
      </c>
      <c r="E17" s="17">
        <f t="shared" si="2"/>
        <v>685.2</v>
      </c>
      <c r="F17" s="17">
        <f t="shared" si="2"/>
        <v>1260.6</v>
      </c>
      <c r="G17" s="17">
        <f t="shared" si="2"/>
        <v>1126.312</v>
      </c>
      <c r="H17" s="17">
        <f t="shared" si="2"/>
        <v>3072.112</v>
      </c>
      <c r="I17" s="17">
        <f t="shared" si="2"/>
        <v>824.7</v>
      </c>
      <c r="J17" s="17">
        <f t="shared" si="2"/>
        <v>823.6</v>
      </c>
      <c r="K17" s="17">
        <f t="shared" si="2"/>
        <v>847.475</v>
      </c>
      <c r="L17" s="17">
        <f t="shared" si="2"/>
        <v>2495.775</v>
      </c>
      <c r="M17" s="17">
        <f t="shared" si="2"/>
        <v>823.6</v>
      </c>
      <c r="N17" s="17">
        <v>871.58</v>
      </c>
      <c r="O17" s="17">
        <v>879.68</v>
      </c>
      <c r="P17" s="17">
        <f t="shared" si="2"/>
        <v>2527</v>
      </c>
      <c r="Q17" s="17">
        <v>983.5</v>
      </c>
      <c r="R17" s="17">
        <v>1037.8</v>
      </c>
      <c r="S17" s="17">
        <v>833.01</v>
      </c>
      <c r="T17" s="17">
        <f t="shared" si="2"/>
        <v>3233.713</v>
      </c>
      <c r="U17" s="1"/>
    </row>
    <row r="18" spans="1:21" ht="19.5" customHeight="1">
      <c r="A18" s="31" t="s">
        <v>33</v>
      </c>
      <c r="B18" s="35"/>
      <c r="C18" s="17">
        <f>C22</f>
        <v>16331.75</v>
      </c>
      <c r="D18" s="17">
        <f aca="true" t="shared" si="3" ref="D18:T18">D22+D24</f>
        <v>20169.800000000003</v>
      </c>
      <c r="E18" s="17">
        <f t="shared" si="3"/>
        <v>972.74</v>
      </c>
      <c r="F18" s="17">
        <f t="shared" si="3"/>
        <v>2901.0399999999995</v>
      </c>
      <c r="G18" s="17">
        <f t="shared" si="3"/>
        <v>2441.748</v>
      </c>
      <c r="H18" s="17">
        <f t="shared" si="3"/>
        <v>6315.528</v>
      </c>
      <c r="I18" s="17">
        <f t="shared" si="3"/>
        <v>2394.7799999999997</v>
      </c>
      <c r="J18" s="17">
        <f t="shared" si="3"/>
        <v>1920.2400000000002</v>
      </c>
      <c r="K18" s="17">
        <f>K22+K24</f>
        <v>1181.705</v>
      </c>
      <c r="L18" s="17">
        <f t="shared" si="3"/>
        <v>5496.725</v>
      </c>
      <c r="M18" s="17">
        <f t="shared" si="3"/>
        <v>1504.5100000000002</v>
      </c>
      <c r="N18" s="17">
        <f t="shared" si="3"/>
        <v>1301.3400000000001</v>
      </c>
      <c r="O18" s="17">
        <f t="shared" si="3"/>
        <v>1484.7700000000002</v>
      </c>
      <c r="P18" s="17">
        <f t="shared" si="3"/>
        <v>4290.620000000001</v>
      </c>
      <c r="Q18" s="17">
        <f t="shared" si="3"/>
        <v>1411.8720000000003</v>
      </c>
      <c r="R18" s="17">
        <f t="shared" si="3"/>
        <v>1201.98</v>
      </c>
      <c r="S18" s="17">
        <f t="shared" si="3"/>
        <v>1453.0749999999998</v>
      </c>
      <c r="T18" s="17">
        <f t="shared" si="3"/>
        <v>4066.927</v>
      </c>
      <c r="U18" s="1"/>
    </row>
    <row r="19" spans="1:21" ht="48.75" customHeight="1">
      <c r="A19" s="11" t="s">
        <v>58</v>
      </c>
      <c r="B19" s="29" t="s">
        <v>47</v>
      </c>
      <c r="C19" s="13">
        <v>27257.3</v>
      </c>
      <c r="D19" s="13">
        <f>H19+L19+P19+T19</f>
        <v>32389.100000000002</v>
      </c>
      <c r="E19" s="33">
        <v>1802.27</v>
      </c>
      <c r="F19" s="33">
        <v>4173.91</v>
      </c>
      <c r="G19" s="33">
        <v>3568.06</v>
      </c>
      <c r="H19" s="33">
        <f>SUM(H20:H22)</f>
        <v>9544.24</v>
      </c>
      <c r="I19" s="33">
        <v>3376.18</v>
      </c>
      <c r="J19" s="33">
        <v>2743.84</v>
      </c>
      <c r="K19" s="33">
        <v>2293.18</v>
      </c>
      <c r="L19" s="33">
        <f>SUM(L20:L22)</f>
        <v>8413.2</v>
      </c>
      <c r="M19" s="33">
        <v>2484.81</v>
      </c>
      <c r="N19" s="33">
        <v>2124.94</v>
      </c>
      <c r="O19" s="33">
        <v>2364.57</v>
      </c>
      <c r="P19" s="33">
        <f>SUM(P20:P22)</f>
        <v>6974.320000000001</v>
      </c>
      <c r="Q19" s="33">
        <v>2474.01</v>
      </c>
      <c r="R19" s="33">
        <v>2358.48</v>
      </c>
      <c r="S19" s="33">
        <v>2624.85</v>
      </c>
      <c r="T19" s="33">
        <f>SUM(T20:T22)</f>
        <v>7457.34</v>
      </c>
      <c r="U19" s="18"/>
    </row>
    <row r="20" spans="1:21" ht="38.25" customHeight="1">
      <c r="A20" s="31" t="s">
        <v>31</v>
      </c>
      <c r="B20" s="38" t="s">
        <v>48</v>
      </c>
      <c r="C20" s="17">
        <v>890.65</v>
      </c>
      <c r="D20" s="13">
        <f>H20+L20+P20+T20</f>
        <v>890.7</v>
      </c>
      <c r="E20" s="32">
        <v>144.33</v>
      </c>
      <c r="F20" s="32">
        <v>12.27</v>
      </c>
      <c r="G20" s="32"/>
      <c r="H20" s="33">
        <f>SUM(E20:G20)</f>
        <v>156.60000000000002</v>
      </c>
      <c r="I20" s="32">
        <v>156.7</v>
      </c>
      <c r="J20" s="32">
        <v>0</v>
      </c>
      <c r="K20" s="32">
        <v>264</v>
      </c>
      <c r="L20" s="33">
        <f>SUM(I20:K20)</f>
        <v>420.7</v>
      </c>
      <c r="M20" s="32">
        <v>156.7</v>
      </c>
      <c r="N20" s="32">
        <v>0</v>
      </c>
      <c r="O20" s="32">
        <v>0</v>
      </c>
      <c r="P20" s="33">
        <f>SUM(M20:O20)</f>
        <v>156.7</v>
      </c>
      <c r="Q20" s="32">
        <v>156.7</v>
      </c>
      <c r="R20" s="32">
        <v>0</v>
      </c>
      <c r="S20" s="32">
        <v>0</v>
      </c>
      <c r="T20" s="33">
        <f>SUM(Q20:S20)</f>
        <v>156.7</v>
      </c>
      <c r="U20" s="18"/>
    </row>
    <row r="21" spans="1:21" ht="114.75" customHeight="1">
      <c r="A21" s="31" t="s">
        <v>32</v>
      </c>
      <c r="B21" s="38" t="s">
        <v>49</v>
      </c>
      <c r="C21" s="17">
        <v>10034.9</v>
      </c>
      <c r="D21" s="13">
        <f>H21+L21+P21+T21</f>
        <v>11328.6</v>
      </c>
      <c r="E21" s="32">
        <v>685.2</v>
      </c>
      <c r="F21" s="32">
        <v>1260.6</v>
      </c>
      <c r="G21" s="32">
        <v>1126.312</v>
      </c>
      <c r="H21" s="33">
        <f>SUM(E21:G21)</f>
        <v>3072.112</v>
      </c>
      <c r="I21" s="32">
        <v>824.7</v>
      </c>
      <c r="J21" s="32">
        <v>823.6</v>
      </c>
      <c r="K21" s="32">
        <v>847.475</v>
      </c>
      <c r="L21" s="33">
        <f>SUM(I21:K21)</f>
        <v>2495.775</v>
      </c>
      <c r="M21" s="32">
        <v>823.6</v>
      </c>
      <c r="N21" s="32">
        <v>823.6</v>
      </c>
      <c r="O21" s="32">
        <v>879.8</v>
      </c>
      <c r="P21" s="33">
        <f>SUM(M21:O21)</f>
        <v>2527</v>
      </c>
      <c r="Q21" s="32">
        <v>905.438</v>
      </c>
      <c r="R21" s="32">
        <v>1156.5</v>
      </c>
      <c r="S21" s="32">
        <v>1171.775</v>
      </c>
      <c r="T21" s="33">
        <f>SUM(Q21:S21)</f>
        <v>3233.713</v>
      </c>
      <c r="U21" s="1"/>
    </row>
    <row r="22" spans="1:21" ht="14.25" customHeight="1">
      <c r="A22" s="31" t="s">
        <v>33</v>
      </c>
      <c r="B22" s="38" t="s">
        <v>50</v>
      </c>
      <c r="C22" s="17">
        <v>16331.75</v>
      </c>
      <c r="D22" s="13">
        <f>H22+L22+P22+T22</f>
        <v>20169.800000000003</v>
      </c>
      <c r="E22" s="17">
        <f>E19-E20-E21</f>
        <v>972.74</v>
      </c>
      <c r="F22" s="17">
        <f>F19-F20-F21</f>
        <v>2901.0399999999995</v>
      </c>
      <c r="G22" s="17">
        <f>G19-G20-G21</f>
        <v>2441.748</v>
      </c>
      <c r="H22" s="13">
        <f>SUM(E22:G22)</f>
        <v>6315.528</v>
      </c>
      <c r="I22" s="17">
        <f>I19-I20-I21</f>
        <v>2394.7799999999997</v>
      </c>
      <c r="J22" s="17">
        <f>J19-J20-J21</f>
        <v>1920.2400000000002</v>
      </c>
      <c r="K22" s="17">
        <f>K19-K20-K21</f>
        <v>1181.705</v>
      </c>
      <c r="L22" s="13">
        <f>SUM(I22:K22)</f>
        <v>5496.725</v>
      </c>
      <c r="M22" s="17">
        <f>M19-M20-M21</f>
        <v>1504.5100000000002</v>
      </c>
      <c r="N22" s="17">
        <f>N19-N20-N21</f>
        <v>1301.3400000000001</v>
      </c>
      <c r="O22" s="17">
        <f>O19-O20-O21</f>
        <v>1484.7700000000002</v>
      </c>
      <c r="P22" s="13">
        <f>SUM(M22:O22)</f>
        <v>4290.620000000001</v>
      </c>
      <c r="Q22" s="17">
        <f>Q19-Q20-Q21</f>
        <v>1411.8720000000003</v>
      </c>
      <c r="R22" s="17">
        <f>R19-R20-R21</f>
        <v>1201.98</v>
      </c>
      <c r="S22" s="17">
        <f>S19-S20-S21</f>
        <v>1453.0749999999998</v>
      </c>
      <c r="T22" s="13">
        <f>SUM(Q22:S22)</f>
        <v>4066.927</v>
      </c>
      <c r="U22" s="1"/>
    </row>
    <row r="23" spans="1:21" ht="14.25" customHeight="1">
      <c r="A23" s="31" t="s">
        <v>55</v>
      </c>
      <c r="B23" s="38"/>
      <c r="C23" s="17">
        <v>0</v>
      </c>
      <c r="D23" s="13">
        <v>0</v>
      </c>
      <c r="E23" s="17"/>
      <c r="F23" s="17"/>
      <c r="G23" s="17"/>
      <c r="H23" s="13"/>
      <c r="I23" s="17"/>
      <c r="J23" s="17"/>
      <c r="K23" s="17">
        <v>0</v>
      </c>
      <c r="L23" s="13">
        <v>0</v>
      </c>
      <c r="M23" s="17">
        <v>0</v>
      </c>
      <c r="N23" s="17"/>
      <c r="O23" s="17"/>
      <c r="P23" s="13">
        <f>M23+N23+O23</f>
        <v>0</v>
      </c>
      <c r="Q23" s="17"/>
      <c r="R23" s="17"/>
      <c r="S23" s="17"/>
      <c r="T23" s="13"/>
      <c r="U23" s="1"/>
    </row>
    <row r="24" spans="1:21" ht="14.25" customHeight="1">
      <c r="A24" s="31" t="s">
        <v>56</v>
      </c>
      <c r="B24" s="38" t="s">
        <v>57</v>
      </c>
      <c r="C24" s="17">
        <v>0</v>
      </c>
      <c r="D24" s="13">
        <v>0</v>
      </c>
      <c r="E24" s="17"/>
      <c r="F24" s="17"/>
      <c r="G24" s="17"/>
      <c r="H24" s="13"/>
      <c r="I24" s="17"/>
      <c r="J24" s="17"/>
      <c r="K24" s="17">
        <v>0</v>
      </c>
      <c r="L24" s="13">
        <v>0</v>
      </c>
      <c r="M24" s="17">
        <v>0</v>
      </c>
      <c r="N24" s="17"/>
      <c r="O24" s="17"/>
      <c r="P24" s="13">
        <f>M24+N24+O24</f>
        <v>0</v>
      </c>
      <c r="Q24" s="17"/>
      <c r="R24" s="17"/>
      <c r="S24" s="17"/>
      <c r="T24" s="13"/>
      <c r="U24" s="1"/>
    </row>
    <row r="25" spans="1:21" ht="24" customHeight="1">
      <c r="A25" s="11" t="s">
        <v>34</v>
      </c>
      <c r="B25" s="29" t="s">
        <v>51</v>
      </c>
      <c r="C25" s="13">
        <f aca="true" t="shared" si="4" ref="C25:T25">C10-C19</f>
        <v>0</v>
      </c>
      <c r="D25" s="13">
        <f t="shared" si="4"/>
        <v>0.00999999999839929</v>
      </c>
      <c r="E25" s="13">
        <f t="shared" si="4"/>
        <v>-203.31999999999994</v>
      </c>
      <c r="F25" s="13">
        <f t="shared" si="4"/>
        <v>-712.8899999999999</v>
      </c>
      <c r="G25" s="13">
        <f t="shared" si="4"/>
        <v>1598.5000000000005</v>
      </c>
      <c r="H25" s="13">
        <f t="shared" si="4"/>
        <v>682.3100000000013</v>
      </c>
      <c r="I25" s="13">
        <f t="shared" si="4"/>
        <v>-1751.84</v>
      </c>
      <c r="J25" s="13">
        <f t="shared" si="4"/>
        <v>-1524.5200000000002</v>
      </c>
      <c r="K25" s="13">
        <f t="shared" si="4"/>
        <v>-772.6099999999999</v>
      </c>
      <c r="L25" s="13">
        <f t="shared" si="4"/>
        <v>-4048.970000000001</v>
      </c>
      <c r="M25" s="13">
        <f>M10-M15</f>
        <v>-449.21000000000004</v>
      </c>
      <c r="N25" s="13">
        <f t="shared" si="4"/>
        <v>-267.03999999999996</v>
      </c>
      <c r="O25" s="13">
        <f t="shared" si="4"/>
        <v>15.429999999999836</v>
      </c>
      <c r="P25" s="13">
        <f t="shared" si="4"/>
        <v>-700.8200000000006</v>
      </c>
      <c r="Q25" s="13">
        <f t="shared" si="4"/>
        <v>814.8899999999999</v>
      </c>
      <c r="R25" s="13">
        <f t="shared" si="4"/>
        <v>861.4200000000001</v>
      </c>
      <c r="S25" s="13">
        <f t="shared" si="4"/>
        <v>2391.18</v>
      </c>
      <c r="T25" s="13">
        <f t="shared" si="4"/>
        <v>4067.49</v>
      </c>
      <c r="U25" s="1"/>
    </row>
    <row r="26" spans="1:21" ht="82.5" customHeight="1">
      <c r="A26" s="19" t="s">
        <v>36</v>
      </c>
      <c r="B26" s="29" t="s">
        <v>52</v>
      </c>
      <c r="C26" s="16"/>
      <c r="D26" s="20">
        <v>0</v>
      </c>
      <c r="E26" s="30"/>
      <c r="F26" s="30"/>
      <c r="G26" s="30"/>
      <c r="H26" s="16"/>
      <c r="I26" s="30"/>
      <c r="J26" s="30"/>
      <c r="K26" s="30"/>
      <c r="L26" s="16"/>
      <c r="M26" s="16"/>
      <c r="N26" s="30"/>
      <c r="O26" s="30"/>
      <c r="P26" s="16"/>
      <c r="Q26" s="16"/>
      <c r="R26" s="30"/>
      <c r="S26" s="16"/>
      <c r="T26" s="16"/>
      <c r="U26" s="1"/>
    </row>
    <row r="27" spans="1:21" ht="128.25" customHeight="1">
      <c r="A27" s="21" t="s">
        <v>39</v>
      </c>
      <c r="B27" s="28" t="s">
        <v>53</v>
      </c>
      <c r="C27" s="14"/>
      <c r="D27" s="20">
        <v>0</v>
      </c>
      <c r="E27" s="13">
        <f>E25+E14-E26</f>
        <v>-203.31999999999994</v>
      </c>
      <c r="F27" s="13">
        <f aca="true" t="shared" si="5" ref="F27:P27">F25+F14-F26</f>
        <v>-712.8899999999999</v>
      </c>
      <c r="G27" s="13">
        <f t="shared" si="5"/>
        <v>1598.5000000000005</v>
      </c>
      <c r="H27" s="13">
        <f t="shared" si="5"/>
        <v>682.3100000000013</v>
      </c>
      <c r="I27" s="13">
        <f>I25+I14-I26</f>
        <v>-1751.84</v>
      </c>
      <c r="J27" s="13">
        <f t="shared" si="5"/>
        <v>-1524.5200000000002</v>
      </c>
      <c r="K27" s="13">
        <f>K25+K14-K26</f>
        <v>-772.6099999999999</v>
      </c>
      <c r="L27" s="13">
        <f t="shared" si="5"/>
        <v>-4048.970000000001</v>
      </c>
      <c r="M27" s="13">
        <f t="shared" si="5"/>
        <v>-449.21000000000004</v>
      </c>
      <c r="N27" s="13">
        <f t="shared" si="5"/>
        <v>-267.03999999999996</v>
      </c>
      <c r="O27" s="13">
        <f t="shared" si="5"/>
        <v>15.429999999999836</v>
      </c>
      <c r="P27" s="13">
        <f t="shared" si="5"/>
        <v>-700.8200000000006</v>
      </c>
      <c r="Q27" s="13">
        <f>Q25+Q14-Q26</f>
        <v>814.8899999999999</v>
      </c>
      <c r="R27" s="13">
        <f>R25+R14-R26</f>
        <v>861.4200000000001</v>
      </c>
      <c r="S27" s="13">
        <f>S25+S14-S26</f>
        <v>2391.18</v>
      </c>
      <c r="T27" s="13">
        <f>T25+T14-T26</f>
        <v>4067.49</v>
      </c>
      <c r="U27" s="1"/>
    </row>
    <row r="28" spans="1:21" ht="55.5" customHeight="1">
      <c r="A28" s="21" t="s">
        <v>37</v>
      </c>
      <c r="B28" s="12">
        <v>1000</v>
      </c>
      <c r="C28" s="22">
        <v>0</v>
      </c>
      <c r="D28" s="15">
        <v>1662.07</v>
      </c>
      <c r="E28" s="15">
        <f>D28</f>
        <v>1662.07</v>
      </c>
      <c r="F28" s="17">
        <f>E29</f>
        <v>1458.75</v>
      </c>
      <c r="G28" s="17">
        <f>F29</f>
        <v>745.8600000000001</v>
      </c>
      <c r="H28" s="16">
        <f>E28</f>
        <v>1662.07</v>
      </c>
      <c r="I28" s="13">
        <f>H29</f>
        <v>2344.380000000001</v>
      </c>
      <c r="J28" s="13">
        <f>I29</f>
        <v>592.5400000000011</v>
      </c>
      <c r="K28" s="13">
        <f>J29</f>
        <v>-931.9799999999991</v>
      </c>
      <c r="L28" s="13">
        <f>I28</f>
        <v>2344.380000000001</v>
      </c>
      <c r="M28" s="13">
        <f>L29</f>
        <v>-1704.5900000000001</v>
      </c>
      <c r="N28" s="13">
        <f>M29</f>
        <v>-2153.8</v>
      </c>
      <c r="O28" s="13">
        <f>N29</f>
        <v>-2420.84</v>
      </c>
      <c r="P28" s="13">
        <f>M28</f>
        <v>-1704.5900000000001</v>
      </c>
      <c r="Q28" s="13">
        <f>P29</f>
        <v>-2405.4100000000008</v>
      </c>
      <c r="R28" s="13">
        <f>Q29</f>
        <v>-1590.520000000001</v>
      </c>
      <c r="S28" s="13">
        <f>R29</f>
        <v>-729.1000000000008</v>
      </c>
      <c r="T28" s="16">
        <f>Q28</f>
        <v>-2405.4100000000008</v>
      </c>
      <c r="U28" s="1"/>
    </row>
    <row r="29" spans="1:21" ht="53.25" customHeight="1">
      <c r="A29" s="21" t="s">
        <v>38</v>
      </c>
      <c r="B29" s="12">
        <v>1100</v>
      </c>
      <c r="C29" s="23">
        <v>0</v>
      </c>
      <c r="D29" s="13">
        <f>T29</f>
        <v>1662.079999999999</v>
      </c>
      <c r="E29" s="17">
        <f>E27+E28</f>
        <v>1458.75</v>
      </c>
      <c r="F29" s="17">
        <f>F27+F28</f>
        <v>745.8600000000001</v>
      </c>
      <c r="G29" s="17">
        <f>G27+G28</f>
        <v>2344.3600000000006</v>
      </c>
      <c r="H29" s="17">
        <f>H27+H28</f>
        <v>2344.380000000001</v>
      </c>
      <c r="I29" s="17">
        <f aca="true" t="shared" si="6" ref="I29:O29">I27+I28</f>
        <v>592.5400000000011</v>
      </c>
      <c r="J29" s="17">
        <f t="shared" si="6"/>
        <v>-931.9799999999991</v>
      </c>
      <c r="K29" s="17">
        <f>K27+K28</f>
        <v>-1704.589999999999</v>
      </c>
      <c r="L29" s="17">
        <f>L27+L28</f>
        <v>-1704.5900000000001</v>
      </c>
      <c r="M29" s="17">
        <f>M27+M28</f>
        <v>-2153.8</v>
      </c>
      <c r="N29" s="17">
        <f t="shared" si="6"/>
        <v>-2420.84</v>
      </c>
      <c r="O29" s="17">
        <f t="shared" si="6"/>
        <v>-2405.4100000000003</v>
      </c>
      <c r="P29" s="17">
        <f>P27+P28-P23</f>
        <v>-2405.4100000000008</v>
      </c>
      <c r="Q29" s="17">
        <f>Q27+Q28</f>
        <v>-1590.520000000001</v>
      </c>
      <c r="R29" s="17">
        <f>R27+R28</f>
        <v>-729.1000000000008</v>
      </c>
      <c r="S29" s="17">
        <f>S27+S28</f>
        <v>1662.079999999999</v>
      </c>
      <c r="T29" s="17">
        <f>T27+T28</f>
        <v>1662.079999999999</v>
      </c>
      <c r="U29" s="1"/>
    </row>
    <row r="30" spans="1:21" ht="167.25" customHeight="1">
      <c r="A30" s="21" t="s">
        <v>40</v>
      </c>
      <c r="B30" s="12">
        <v>1200</v>
      </c>
      <c r="C30" s="22"/>
      <c r="D30" s="20">
        <v>0</v>
      </c>
      <c r="E30" s="17">
        <f>E28-E29</f>
        <v>203.31999999999994</v>
      </c>
      <c r="F30" s="17">
        <f aca="true" t="shared" si="7" ref="F30:T30">F28-F29</f>
        <v>712.8899999999999</v>
      </c>
      <c r="G30" s="17">
        <f t="shared" si="7"/>
        <v>-1598.5000000000005</v>
      </c>
      <c r="H30" s="17">
        <f t="shared" si="7"/>
        <v>-682.3100000000011</v>
      </c>
      <c r="I30" s="17">
        <f t="shared" si="7"/>
        <v>1751.84</v>
      </c>
      <c r="J30" s="17">
        <f t="shared" si="7"/>
        <v>1524.5200000000002</v>
      </c>
      <c r="K30" s="17">
        <f t="shared" si="7"/>
        <v>772.6099999999999</v>
      </c>
      <c r="L30" s="17">
        <f>L28-L29</f>
        <v>4048.970000000001</v>
      </c>
      <c r="M30" s="17">
        <f>M28-M29</f>
        <v>449.21000000000004</v>
      </c>
      <c r="N30" s="17">
        <f t="shared" si="7"/>
        <v>267.03999999999996</v>
      </c>
      <c r="O30" s="17">
        <f t="shared" si="7"/>
        <v>-15.429999999999836</v>
      </c>
      <c r="P30" s="17">
        <f t="shared" si="7"/>
        <v>700.8200000000006</v>
      </c>
      <c r="Q30" s="17">
        <f t="shared" si="7"/>
        <v>-814.8899999999999</v>
      </c>
      <c r="R30" s="17">
        <f t="shared" si="7"/>
        <v>-861.4200000000001</v>
      </c>
      <c r="S30" s="17">
        <f t="shared" si="7"/>
        <v>-2391.18</v>
      </c>
      <c r="T30" s="17">
        <f t="shared" si="7"/>
        <v>-4067.49</v>
      </c>
      <c r="U30" s="1"/>
    </row>
    <row r="31" spans="1:21" ht="54" customHeight="1">
      <c r="A31" s="24" t="s">
        <v>42</v>
      </c>
      <c r="B31" s="52">
        <v>1300</v>
      </c>
      <c r="C31" s="53"/>
      <c r="D31" s="54"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7"/>
    </row>
    <row r="32" spans="1:21" ht="36.75" customHeight="1">
      <c r="A32" s="25" t="s">
        <v>35</v>
      </c>
      <c r="B32" s="52"/>
      <c r="C32" s="53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7"/>
    </row>
    <row r="33" spans="1:21" ht="13.5" customHeight="1">
      <c r="A33" s="58" t="s">
        <v>64</v>
      </c>
      <c r="B33" s="58"/>
      <c r="C33" s="58"/>
      <c r="D33" s="58"/>
      <c r="E33" s="58"/>
      <c r="F33" s="58"/>
      <c r="G33" s="58"/>
      <c r="H33" s="58"/>
      <c r="I33" s="60"/>
      <c r="J33" s="62"/>
      <c r="K33" s="64" t="s">
        <v>63</v>
      </c>
      <c r="L33" s="64"/>
      <c r="M33" s="64"/>
      <c r="N33" s="64"/>
      <c r="O33" s="64"/>
      <c r="P33" s="64"/>
      <c r="Q33" s="56"/>
      <c r="R33" s="56"/>
      <c r="S33" s="56"/>
      <c r="T33" s="56"/>
      <c r="U33" s="48"/>
    </row>
    <row r="34" spans="1:21" ht="15" customHeight="1">
      <c r="A34" s="59"/>
      <c r="B34" s="59"/>
      <c r="C34" s="59"/>
      <c r="D34" s="59"/>
      <c r="E34" s="59"/>
      <c r="F34" s="59"/>
      <c r="G34" s="59"/>
      <c r="H34" s="59"/>
      <c r="I34" s="61"/>
      <c r="J34" s="63"/>
      <c r="K34" s="65"/>
      <c r="L34" s="65"/>
      <c r="M34" s="65"/>
      <c r="N34" s="65"/>
      <c r="O34" s="65"/>
      <c r="P34" s="65"/>
      <c r="Q34" s="49"/>
      <c r="R34" s="49"/>
      <c r="S34" s="49"/>
      <c r="T34" s="49"/>
      <c r="U34" s="48"/>
    </row>
    <row r="35" spans="1:21" ht="15" customHeight="1">
      <c r="A35" s="59"/>
      <c r="B35" s="59"/>
      <c r="C35" s="59"/>
      <c r="D35" s="59"/>
      <c r="E35" s="59"/>
      <c r="F35" s="59"/>
      <c r="G35" s="59"/>
      <c r="H35" s="59"/>
      <c r="I35" s="61"/>
      <c r="J35" s="63"/>
      <c r="K35" s="65"/>
      <c r="L35" s="65"/>
      <c r="M35" s="65"/>
      <c r="N35" s="65"/>
      <c r="O35" s="65"/>
      <c r="P35" s="65"/>
      <c r="Q35" s="49"/>
      <c r="R35" s="49"/>
      <c r="S35" s="49"/>
      <c r="T35" s="49"/>
      <c r="U35" s="48"/>
    </row>
    <row r="36" spans="1:21" ht="30" customHeight="1" hidden="1">
      <c r="A36" s="59"/>
      <c r="B36" s="59"/>
      <c r="C36" s="59"/>
      <c r="D36" s="59"/>
      <c r="E36" s="59"/>
      <c r="F36" s="59"/>
      <c r="G36" s="59"/>
      <c r="H36" s="59"/>
      <c r="I36" s="61"/>
      <c r="J36" s="63"/>
      <c r="K36" s="65"/>
      <c r="L36" s="65"/>
      <c r="M36" s="65"/>
      <c r="N36" s="65"/>
      <c r="O36" s="65"/>
      <c r="P36" s="65"/>
      <c r="Q36" s="49"/>
      <c r="R36" s="49"/>
      <c r="S36" s="49"/>
      <c r="T36" s="49"/>
      <c r="U36" s="48"/>
    </row>
    <row r="37" spans="1:2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"/>
    </row>
    <row r="38" spans="1:2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"/>
    </row>
    <row r="41" spans="1:21" ht="12.75">
      <c r="A41" s="43" t="s">
        <v>62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1"/>
    </row>
    <row r="42" spans="1:21" ht="12.75">
      <c r="A42" s="27" t="s">
        <v>54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1"/>
    </row>
    <row r="43" spans="1:21" ht="12.75">
      <c r="A43" s="27" t="s">
        <v>41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1"/>
    </row>
    <row r="44" spans="1:21" ht="12.75">
      <c r="A44" s="34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"/>
    </row>
  </sheetData>
  <sheetProtection/>
  <autoFilter ref="A10:U10"/>
  <mergeCells count="46">
    <mergeCell ref="A33:H36"/>
    <mergeCell ref="I33:I36"/>
    <mergeCell ref="J33:J36"/>
    <mergeCell ref="K33:P36"/>
    <mergeCell ref="Q33:Q36"/>
    <mergeCell ref="R33:R36"/>
    <mergeCell ref="S33:S36"/>
    <mergeCell ref="U33:U36"/>
    <mergeCell ref="T33:T36"/>
    <mergeCell ref="T31:T32"/>
    <mergeCell ref="U31:U32"/>
    <mergeCell ref="P31:P32"/>
    <mergeCell ref="Q31:Q32"/>
    <mergeCell ref="R31:R32"/>
    <mergeCell ref="O31:O32"/>
    <mergeCell ref="N31:N32"/>
    <mergeCell ref="J31:J32"/>
    <mergeCell ref="K31:K32"/>
    <mergeCell ref="L31:L32"/>
    <mergeCell ref="M31:M32"/>
    <mergeCell ref="T6:T8"/>
    <mergeCell ref="B31:B32"/>
    <mergeCell ref="C31:C32"/>
    <mergeCell ref="D31:D32"/>
    <mergeCell ref="E31:E32"/>
    <mergeCell ref="F31:F32"/>
    <mergeCell ref="G31:G32"/>
    <mergeCell ref="H31:H32"/>
    <mergeCell ref="I31:I32"/>
    <mergeCell ref="S31:S32"/>
    <mergeCell ref="H6:H8"/>
    <mergeCell ref="I6:K7"/>
    <mergeCell ref="L6:L8"/>
    <mergeCell ref="M6:O7"/>
    <mergeCell ref="P6:P8"/>
    <mergeCell ref="Q6:S7"/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692913385826772" right="0.15748031496062992" top="0.2" bottom="0.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2021-05-12T08:40:47Z</cp:lastPrinted>
  <dcterms:created xsi:type="dcterms:W3CDTF">2014-02-13T05:24:36Z</dcterms:created>
  <dcterms:modified xsi:type="dcterms:W3CDTF">2021-05-12T08:45:47Z</dcterms:modified>
  <cp:category/>
  <cp:version/>
  <cp:contentType/>
  <cp:contentStatus/>
</cp:coreProperties>
</file>