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<sst xmlns="http://schemas.openxmlformats.org/spreadsheetml/2006/main" count="85" uniqueCount="68">
  <si>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</si>
  <si>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</si>
  <si>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</si>
  <si>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</si>
  <si>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</si>
  <si>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</si>
  <si>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</si>
  <si>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</si>
  <si>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</si>
  <si>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</si>
  <si>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</si>
  <si>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</si>
  <si>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</si>
  <si>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</si>
  <si>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</si>
  <si>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</si>
  <si>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</si>
  <si>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</si>
  <si>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</si>
  <si>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</si>
  <si>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</si>
  <si>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</si>
  <si>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</si>
  <si>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</si>
  <si>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</si>
  <si>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</si>
  <si>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</si>
  <si>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</si>
  <si>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</si>
  <si>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</si>
  <si>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</si>
  <si>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</si>
  <si>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</si>
  <si>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</si>
  <si>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</si>
  <si>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</si>
  <si>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</si>
  <si>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</si>
  <si>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</si>
  <si>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</si>
  <si>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</si>
  <si>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</si>
  <si>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</si>
  <si>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</si>
  <si>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</si>
  <si>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</si>
  <si>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</si>
  <si>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</si>
  <si>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</si>
  <si>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</si>
  <si>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</si>
  <si>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</si>
  <si>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</si>
  <si>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</si>
  <si>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</si>
  <si>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</si>
  <si>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</si>
  <si>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</si>
  <si>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</si>
  <si>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</si>
  <si>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</si>
  <si>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</si>
  <si>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</si>
  <si>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</si>
  <si>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</si>
  <si>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</si>
  <si>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Кассовый план исполнения бюджета  Муромского района на 2020 год</t>
  </si>
  <si>
    <t>(по состоянию на 01.10.2020 год)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</si>
</sst>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67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509138.43</v>
      </c>
      <c r="D10" s="11">
        <f>D12+D13</f>
        <v>505592.33</v>
      </c>
      <c r="E10" s="11">
        <v>27467.31</v>
      </c>
      <c r="F10" s="11">
        <v>38047</v>
      </c>
      <c r="G10" s="11">
        <v>33584.05</v>
      </c>
      <c r="H10" s="11">
        <f>H12+H13</f>
        <v>99098.36</v>
      </c>
      <c r="I10" s="11">
        <v>27430.43</v>
      </c>
      <c r="J10" s="11">
        <v>31814.66</v>
      </c>
      <c r="K10" s="11">
        <v>43073.87</v>
      </c>
      <c r="L10" s="11">
        <f>L12+L13</f>
        <v>102318.96</v>
      </c>
      <c r="M10" s="11">
        <v>34382.52</v>
      </c>
      <c r="N10" s="11">
        <v>30122.38</v>
      </c>
      <c r="O10" s="11">
        <v>37827.73</v>
      </c>
      <c r="P10" s="11">
        <f>P12+P13</f>
        <v>102332.63</v>
      </c>
      <c r="Q10" s="11">
        <v>75136.48</v>
      </c>
      <c r="R10" s="11">
        <v>90060.24</v>
      </c>
      <c r="S10" s="11">
        <v>36645.66</v>
      </c>
      <c r="T10" s="11">
        <f>T12+T13</f>
        <v>201842.38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77345</v>
      </c>
      <c r="D12" s="10">
        <f>H12+L12+P12+T12</f>
        <v>77345</v>
      </c>
      <c r="E12" s="10">
        <v>5075.06</v>
      </c>
      <c r="F12" s="10">
        <v>4266.19</v>
      </c>
      <c r="G12" s="10">
        <v>5989.92</v>
      </c>
      <c r="H12" s="11">
        <f>SUM(E12:G12)</f>
        <v>15331.17</v>
      </c>
      <c r="I12" s="10">
        <v>5802.11</v>
      </c>
      <c r="J12" s="10">
        <v>2970.12</v>
      </c>
      <c r="K12" s="25">
        <v>4879.07</v>
      </c>
      <c r="L12" s="11">
        <f>SUM(I12:K12)</f>
        <v>13651.3</v>
      </c>
      <c r="M12" s="25">
        <v>16437.86</v>
      </c>
      <c r="N12" s="25">
        <v>4119.72</v>
      </c>
      <c r="O12" s="25">
        <v>5598.82</v>
      </c>
      <c r="P12" s="11">
        <f>SUM(M12:O12)</f>
        <v>26156.4</v>
      </c>
      <c r="Q12" s="10">
        <v>7841.42</v>
      </c>
      <c r="R12" s="10">
        <v>7159.66</v>
      </c>
      <c r="S12" s="10">
        <v>7205.05</v>
      </c>
      <c r="T12" s="11">
        <f>SUM(Q12:S12)</f>
        <v>22206.13</v>
      </c>
      <c r="U12" s="1"/>
    </row>
    <row r="13" spans="1:21" ht="28.5" customHeight="1">
      <c r="A13" s="8" t="s">
        <v>29</v>
      </c>
      <c r="B13" s="9" t="s">
        <v>51</v>
      </c>
      <c r="C13" s="10">
        <v>431793.43</v>
      </c>
      <c r="D13" s="10">
        <f>H13+L13+P13+T13</f>
        <v>428247.33</v>
      </c>
      <c r="E13" s="26">
        <v>22392.25</v>
      </c>
      <c r="F13" s="26">
        <v>33780.81</v>
      </c>
      <c r="G13" s="26">
        <v>27594.13</v>
      </c>
      <c r="H13" s="11">
        <f>E13+F13+G13</f>
        <v>83767.19</v>
      </c>
      <c r="I13" s="10">
        <v>21628.32</v>
      </c>
      <c r="J13" s="10">
        <v>28844.54</v>
      </c>
      <c r="K13" s="10">
        <v>38194.8</v>
      </c>
      <c r="L13" s="11">
        <f>I13+J13+K13</f>
        <v>88667.66</v>
      </c>
      <c r="M13" s="35">
        <v>17944.66</v>
      </c>
      <c r="N13" s="35">
        <v>26002.66</v>
      </c>
      <c r="O13" s="35">
        <v>32228.91</v>
      </c>
      <c r="P13" s="11">
        <f>M13+N13+O13</f>
        <v>76176.23</v>
      </c>
      <c r="Q13" s="10">
        <v>67295.06</v>
      </c>
      <c r="R13" s="10">
        <v>82900.58</v>
      </c>
      <c r="S13" s="10">
        <v>29440.61</v>
      </c>
      <c r="T13" s="11">
        <f>Q13+R13+S13</f>
        <v>179636.25</v>
      </c>
      <c r="U13" s="1"/>
    </row>
    <row r="14" spans="1:21" ht="48.75" customHeight="1">
      <c r="A14" s="12" t="s">
        <v>30</v>
      </c>
      <c r="B14" s="13" t="s">
        <v>52</v>
      </c>
      <c r="C14" s="11">
        <f>C15+C16+C17+C18</f>
        <v>513218.66</v>
      </c>
      <c r="D14" s="11">
        <f>SUM(D15:D18)</f>
        <v>508751.56758000003</v>
      </c>
      <c r="E14" s="11">
        <f aca="true" t="shared" si="0" ref="E14:T14">SUM(E15:E18)</f>
        <v>22666.64451</v>
      </c>
      <c r="F14" s="11">
        <f t="shared" si="0"/>
        <v>32316.265</v>
      </c>
      <c r="G14" s="11">
        <f t="shared" si="0"/>
        <v>26510.50316</v>
      </c>
      <c r="H14" s="11">
        <f t="shared" si="0"/>
        <v>81493.41266999999</v>
      </c>
      <c r="I14" s="11">
        <f t="shared" si="0"/>
        <v>32965.64</v>
      </c>
      <c r="J14" s="11">
        <f>SUM(J15:J18)</f>
        <v>33056.02</v>
      </c>
      <c r="K14" s="11">
        <f t="shared" si="0"/>
        <v>32052.04</v>
      </c>
      <c r="L14" s="11">
        <f t="shared" si="0"/>
        <v>98073.70000000001</v>
      </c>
      <c r="M14" s="11">
        <f t="shared" si="0"/>
        <v>26632.812599999997</v>
      </c>
      <c r="N14" s="11">
        <f t="shared" si="0"/>
        <v>31874.45625</v>
      </c>
      <c r="O14" s="11">
        <f t="shared" si="0"/>
        <v>36881.009340000004</v>
      </c>
      <c r="P14" s="11">
        <f t="shared" si="0"/>
        <v>95388.27819</v>
      </c>
      <c r="Q14" s="11">
        <f t="shared" si="0"/>
        <v>79464.9194</v>
      </c>
      <c r="R14" s="11">
        <f t="shared" si="0"/>
        <v>103231.68000000001</v>
      </c>
      <c r="S14" s="11">
        <f t="shared" si="0"/>
        <v>51099.577320000004</v>
      </c>
      <c r="T14" s="11">
        <f t="shared" si="0"/>
        <v>233796.17672000002</v>
      </c>
      <c r="U14" s="7">
        <f>H14+L14+P14+Q14</f>
        <v>354420.31026</v>
      </c>
    </row>
    <row r="15" spans="1:21" ht="29.25" customHeight="1">
      <c r="A15" s="8" t="s">
        <v>31</v>
      </c>
      <c r="B15" s="9" t="s">
        <v>53</v>
      </c>
      <c r="C15" s="11">
        <f>C21+C30</f>
        <v>41679.88</v>
      </c>
      <c r="D15" s="11">
        <f aca="true" t="shared" si="1" ref="D15:T15">D30+D21</f>
        <v>41666.880000000005</v>
      </c>
      <c r="E15" s="11">
        <f t="shared" si="1"/>
        <v>2862</v>
      </c>
      <c r="F15" s="11">
        <f t="shared" si="1"/>
        <v>6640</v>
      </c>
      <c r="G15" s="11">
        <f t="shared" si="1"/>
        <v>1005.3</v>
      </c>
      <c r="H15" s="11">
        <f t="shared" si="1"/>
        <v>10507.3</v>
      </c>
      <c r="I15" s="11">
        <f t="shared" si="1"/>
        <v>7003.2</v>
      </c>
      <c r="J15" s="11">
        <f t="shared" si="1"/>
        <v>2700</v>
      </c>
      <c r="K15" s="11">
        <f t="shared" si="1"/>
        <v>3224.88</v>
      </c>
      <c r="L15" s="11">
        <f t="shared" si="1"/>
        <v>12928.080000000002</v>
      </c>
      <c r="M15" s="11">
        <f t="shared" si="1"/>
        <v>1035</v>
      </c>
      <c r="N15" s="11">
        <f t="shared" si="1"/>
        <v>1666</v>
      </c>
      <c r="O15" s="11">
        <f t="shared" si="1"/>
        <v>5076</v>
      </c>
      <c r="P15" s="11">
        <f t="shared" si="1"/>
        <v>7777</v>
      </c>
      <c r="Q15" s="11">
        <f t="shared" si="1"/>
        <v>2269</v>
      </c>
      <c r="R15" s="11">
        <f t="shared" si="1"/>
        <v>3831.8</v>
      </c>
      <c r="S15" s="11">
        <f t="shared" si="1"/>
        <v>4353.700000000001</v>
      </c>
      <c r="T15" s="11">
        <f t="shared" si="1"/>
        <v>10454.5</v>
      </c>
      <c r="U15" s="7"/>
    </row>
    <row r="16" spans="1:21" ht="106.5" customHeight="1">
      <c r="A16" s="8" t="s">
        <v>32</v>
      </c>
      <c r="B16" s="9" t="s">
        <v>54</v>
      </c>
      <c r="C16" s="11">
        <f>C22+C27</f>
        <v>199011.11</v>
      </c>
      <c r="D16" s="11">
        <f>D22+D27</f>
        <v>200673.81758</v>
      </c>
      <c r="E16" s="11">
        <f aca="true" t="shared" si="2" ref="E16:T16">E22+E27</f>
        <v>13268.65451</v>
      </c>
      <c r="F16" s="11">
        <f t="shared" si="2"/>
        <v>18397.905</v>
      </c>
      <c r="G16" s="11">
        <f t="shared" si="2"/>
        <v>17244.32316</v>
      </c>
      <c r="H16" s="11">
        <f t="shared" si="2"/>
        <v>48910.88267</v>
      </c>
      <c r="I16" s="11">
        <f t="shared" si="2"/>
        <v>17205.690000000002</v>
      </c>
      <c r="J16" s="11">
        <f t="shared" si="2"/>
        <v>23258.53</v>
      </c>
      <c r="K16" s="11">
        <f t="shared" si="2"/>
        <v>10397.050000000001</v>
      </c>
      <c r="L16" s="11">
        <f t="shared" si="2"/>
        <v>50861.270000000004</v>
      </c>
      <c r="M16" s="11">
        <f t="shared" si="2"/>
        <v>8889.9026</v>
      </c>
      <c r="N16" s="11">
        <f t="shared" si="2"/>
        <v>20971.18625</v>
      </c>
      <c r="O16" s="11">
        <f t="shared" si="2"/>
        <v>15248.039340000001</v>
      </c>
      <c r="P16" s="11">
        <f t="shared" si="2"/>
        <v>45109.128189999996</v>
      </c>
      <c r="Q16" s="11">
        <f t="shared" si="2"/>
        <v>22911.1194</v>
      </c>
      <c r="R16" s="11">
        <f t="shared" si="2"/>
        <v>16215.550000000001</v>
      </c>
      <c r="S16" s="11">
        <f t="shared" si="2"/>
        <v>16665.86732</v>
      </c>
      <c r="T16" s="11">
        <f t="shared" si="2"/>
        <v>55792.53672</v>
      </c>
      <c r="U16" s="7"/>
    </row>
    <row r="17" spans="1:22" ht="52.5" customHeight="1">
      <c r="A17" s="8" t="s">
        <v>33</v>
      </c>
      <c r="B17" s="9" t="s">
        <v>55</v>
      </c>
      <c r="C17" s="11">
        <f>C31</f>
        <v>90</v>
      </c>
      <c r="D17" s="11">
        <f aca="true" t="shared" si="3" ref="D17:S17">D31</f>
        <v>90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90</v>
      </c>
      <c r="T17" s="11">
        <f>T31</f>
        <v>90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f>C23+C28+C32</f>
        <v>272437.67</v>
      </c>
      <c r="D18" s="11">
        <f>D23+D28+D32</f>
        <v>266320.87</v>
      </c>
      <c r="E18" s="11">
        <f aca="true" t="shared" si="4" ref="E18:T18">E23+E25+E28+E32</f>
        <v>6535.99</v>
      </c>
      <c r="F18" s="11">
        <f t="shared" si="4"/>
        <v>7278.360000000001</v>
      </c>
      <c r="G18" s="11">
        <f t="shared" si="4"/>
        <v>8260.88</v>
      </c>
      <c r="H18" s="11">
        <f t="shared" si="4"/>
        <v>22075.23</v>
      </c>
      <c r="I18" s="11">
        <f t="shared" si="4"/>
        <v>8756.75</v>
      </c>
      <c r="J18" s="11">
        <f t="shared" si="4"/>
        <v>7097.490000000001</v>
      </c>
      <c r="K18" s="11">
        <f t="shared" si="4"/>
        <v>18430.11</v>
      </c>
      <c r="L18" s="11">
        <f t="shared" si="4"/>
        <v>34284.35</v>
      </c>
      <c r="M18" s="11">
        <f t="shared" si="4"/>
        <v>16707.91</v>
      </c>
      <c r="N18" s="11">
        <f t="shared" si="4"/>
        <v>9237.27</v>
      </c>
      <c r="O18" s="11">
        <f t="shared" si="4"/>
        <v>16556.969999999998</v>
      </c>
      <c r="P18" s="11">
        <f t="shared" si="4"/>
        <v>42502.15</v>
      </c>
      <c r="Q18" s="11">
        <f t="shared" si="4"/>
        <v>54284.8</v>
      </c>
      <c r="R18" s="11">
        <f t="shared" si="4"/>
        <v>83184.33</v>
      </c>
      <c r="S18" s="11">
        <f t="shared" si="4"/>
        <v>29990.010000000002</v>
      </c>
      <c r="T18" s="11">
        <f t="shared" si="4"/>
        <v>167459.14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242878.56919</v>
      </c>
      <c r="D20" s="29">
        <f>D21+D22+D23</f>
        <v>236742.77208</v>
      </c>
      <c r="E20" s="29">
        <v>4547.9</v>
      </c>
      <c r="F20" s="29">
        <v>6313.89</v>
      </c>
      <c r="G20" s="29">
        <v>6704.15</v>
      </c>
      <c r="H20" s="29">
        <f>H22+H23+H21</f>
        <v>17565.94316</v>
      </c>
      <c r="I20" s="29">
        <v>5069.74</v>
      </c>
      <c r="J20" s="29">
        <v>5383.58</v>
      </c>
      <c r="K20" s="29">
        <v>7047.03</v>
      </c>
      <c r="L20" s="29">
        <f>L22+L23+L21</f>
        <v>17500.35</v>
      </c>
      <c r="M20" s="29">
        <v>14858.15427</v>
      </c>
      <c r="N20" s="29">
        <v>7266.28165</v>
      </c>
      <c r="O20" s="29">
        <v>14342.0385</v>
      </c>
      <c r="P20" s="29">
        <f>P22+P23+P21</f>
        <v>36466.47522</v>
      </c>
      <c r="Q20" s="29">
        <v>51888.61677</v>
      </c>
      <c r="R20" s="29">
        <v>83311.64253</v>
      </c>
      <c r="S20" s="29">
        <v>30009.74446</v>
      </c>
      <c r="T20" s="29">
        <f>T22+T23+T21</f>
        <v>165210.00370000003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3337</v>
      </c>
      <c r="E21" s="31">
        <v>0</v>
      </c>
      <c r="F21" s="31">
        <v>913</v>
      </c>
      <c r="G21" s="31">
        <v>49.3</v>
      </c>
      <c r="H21" s="29">
        <f>SUM(E21:G21)</f>
        <v>962.3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1129.8</v>
      </c>
      <c r="S21" s="31">
        <v>1244.9</v>
      </c>
      <c r="T21" s="29">
        <f>SUM(Q21:S21)</f>
        <v>2374.7</v>
      </c>
      <c r="U21" s="1"/>
    </row>
    <row r="22" spans="1:22" ht="102">
      <c r="A22" s="30" t="s">
        <v>32</v>
      </c>
      <c r="B22" s="28" t="s">
        <v>54</v>
      </c>
      <c r="C22" s="31">
        <v>17905.09</v>
      </c>
      <c r="D22" s="31">
        <f>H22+L22+P22+T22</f>
        <v>17905.092080000002</v>
      </c>
      <c r="E22" s="31">
        <v>1263.2</v>
      </c>
      <c r="F22" s="31">
        <v>1486.5</v>
      </c>
      <c r="G22" s="31">
        <v>1614.17316</v>
      </c>
      <c r="H22" s="29">
        <f>E22+F22+G22</f>
        <v>4363.87316</v>
      </c>
      <c r="I22" s="31">
        <v>1173.08</v>
      </c>
      <c r="J22" s="31">
        <v>1252.73</v>
      </c>
      <c r="K22" s="31">
        <v>1120.28</v>
      </c>
      <c r="L22" s="29">
        <f>SUM(I22:K22)</f>
        <v>3546.09</v>
      </c>
      <c r="M22" s="31">
        <v>1749.6811</v>
      </c>
      <c r="N22" s="31">
        <v>943.29206</v>
      </c>
      <c r="O22" s="31">
        <v>1067.24206</v>
      </c>
      <c r="P22" s="29">
        <f>SUM(M22:O22)</f>
        <v>3760.21522</v>
      </c>
      <c r="Q22" s="31">
        <v>2006.15477</v>
      </c>
      <c r="R22" s="31">
        <v>1930.85</v>
      </c>
      <c r="S22" s="31">
        <v>2297.90893</v>
      </c>
      <c r="T22" s="29">
        <f>SUM(Q22:S22)</f>
        <v>6234.9137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221633.48</v>
      </c>
      <c r="D23" s="31">
        <f>H23+L23+P23+T23</f>
        <v>215500.68</v>
      </c>
      <c r="E23" s="31">
        <v>3284.7</v>
      </c>
      <c r="F23" s="31">
        <v>3914.39</v>
      </c>
      <c r="G23" s="31">
        <v>5040.68</v>
      </c>
      <c r="H23" s="29">
        <f>E23+F23+G23</f>
        <v>12239.77</v>
      </c>
      <c r="I23" s="31">
        <v>3896.66</v>
      </c>
      <c r="J23" s="31">
        <v>4130.85</v>
      </c>
      <c r="K23" s="31">
        <v>5926.75</v>
      </c>
      <c r="L23" s="29">
        <f>SUM(I23:K23)</f>
        <v>13954.26</v>
      </c>
      <c r="M23" s="31">
        <v>13108.47</v>
      </c>
      <c r="N23" s="31">
        <v>6322.99</v>
      </c>
      <c r="O23" s="31">
        <v>13274.8</v>
      </c>
      <c r="P23" s="29">
        <f>SUM(M23:O23)</f>
        <v>32706.26</v>
      </c>
      <c r="Q23" s="31">
        <v>49882.47</v>
      </c>
      <c r="R23" s="31">
        <v>80250.99</v>
      </c>
      <c r="S23" s="31">
        <v>26466.93</v>
      </c>
      <c r="T23" s="29">
        <f>SUM(Q23:S23)</f>
        <v>156600.39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224303.72111</v>
      </c>
      <c r="D26" s="29">
        <f>D27+D28</f>
        <v>225972.4255</v>
      </c>
      <c r="E26" s="29">
        <v>14737.78</v>
      </c>
      <c r="F26" s="29">
        <v>19741.122</v>
      </c>
      <c r="G26" s="29">
        <v>18194.472</v>
      </c>
      <c r="H26" s="29">
        <f>H27+H28</f>
        <v>52673.36951</v>
      </c>
      <c r="I26" s="29">
        <v>20314.07</v>
      </c>
      <c r="J26" s="29">
        <v>24229.76</v>
      </c>
      <c r="K26" s="29">
        <v>21247.8</v>
      </c>
      <c r="L26" s="29">
        <f>I26+J26+K26</f>
        <v>65791.63</v>
      </c>
      <c r="M26" s="29">
        <v>9725.68159</v>
      </c>
      <c r="N26" s="29">
        <v>22332.48839</v>
      </c>
      <c r="O26" s="29">
        <v>16829.61997</v>
      </c>
      <c r="P26" s="29">
        <f>P27+P28</f>
        <v>48887.792969999995</v>
      </c>
      <c r="Q26" s="29">
        <v>24722.794</v>
      </c>
      <c r="R26" s="29">
        <v>16633.594</v>
      </c>
      <c r="S26" s="29">
        <v>17263.246</v>
      </c>
      <c r="T26" s="29">
        <f>T27+T28</f>
        <v>58619.633019999994</v>
      </c>
      <c r="U26" s="7"/>
      <c r="V26" s="14"/>
    </row>
    <row r="27" spans="1:22" ht="102">
      <c r="A27" s="30" t="s">
        <v>32</v>
      </c>
      <c r="B27" s="28" t="s">
        <v>54</v>
      </c>
      <c r="C27" s="31">
        <v>181106.02</v>
      </c>
      <c r="D27" s="31">
        <f>H27+L27+P27+T27</f>
        <v>182768.7255</v>
      </c>
      <c r="E27" s="31">
        <v>12005.45451</v>
      </c>
      <c r="F27" s="31">
        <v>16911.405</v>
      </c>
      <c r="G27" s="31">
        <v>15630.15</v>
      </c>
      <c r="H27" s="29">
        <f>E27+F27+G27</f>
        <v>44547.009509999996</v>
      </c>
      <c r="I27" s="31">
        <v>16032.61</v>
      </c>
      <c r="J27" s="31">
        <v>22005.8</v>
      </c>
      <c r="K27" s="31">
        <v>9276.77</v>
      </c>
      <c r="L27" s="29">
        <f>I27+J27+K27</f>
        <v>47315.18000000001</v>
      </c>
      <c r="M27" s="31">
        <v>7140.2215</v>
      </c>
      <c r="N27" s="31">
        <v>20027.89419</v>
      </c>
      <c r="O27" s="31">
        <v>14180.79728</v>
      </c>
      <c r="P27" s="29">
        <f>SUM(M27:O27)</f>
        <v>41348.91297</v>
      </c>
      <c r="Q27" s="31">
        <v>20904.96463</v>
      </c>
      <c r="R27" s="31">
        <v>14284.7</v>
      </c>
      <c r="S27" s="31">
        <v>14367.95839</v>
      </c>
      <c r="T27" s="29">
        <f>SUM(Q27:S27)</f>
        <v>49557.62302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43197.7</v>
      </c>
      <c r="D28" s="31">
        <f>H28+L28+P28+T28</f>
        <v>43203.7</v>
      </c>
      <c r="E28" s="31">
        <v>2732.33</v>
      </c>
      <c r="F28" s="31">
        <v>2829.71</v>
      </c>
      <c r="G28" s="31">
        <v>2564.32</v>
      </c>
      <c r="H28" s="29">
        <f>E28+F28+G28</f>
        <v>8126.360000000001</v>
      </c>
      <c r="I28" s="31">
        <v>4281.46</v>
      </c>
      <c r="J28" s="31">
        <v>2223.96</v>
      </c>
      <c r="K28" s="31">
        <v>11971.03</v>
      </c>
      <c r="L28" s="29">
        <f>I28+J28+K28</f>
        <v>18476.45</v>
      </c>
      <c r="M28" s="31">
        <v>2585.46</v>
      </c>
      <c r="N28" s="31">
        <v>2304.6</v>
      </c>
      <c r="O28" s="31">
        <v>2648.82</v>
      </c>
      <c r="P28" s="29">
        <f>SUM(M28:O28)</f>
        <v>7538.879999999999</v>
      </c>
      <c r="Q28" s="31">
        <v>3817.83</v>
      </c>
      <c r="R28" s="31">
        <v>2348.89</v>
      </c>
      <c r="S28" s="31">
        <v>2895.29</v>
      </c>
      <c r="T28" s="29">
        <f>SUM(Q28:S28)</f>
        <v>9062.009999999998</v>
      </c>
      <c r="U28" s="1"/>
    </row>
    <row r="29" spans="1:21" ht="54.75" customHeight="1">
      <c r="A29" s="27" t="s">
        <v>39</v>
      </c>
      <c r="B29" s="28"/>
      <c r="C29" s="29">
        <v>46036.37</v>
      </c>
      <c r="D29" s="29">
        <f>D30+D31+D32</f>
        <v>46036.37</v>
      </c>
      <c r="E29" s="29">
        <v>3380.96347</v>
      </c>
      <c r="F29" s="29">
        <v>6261.26</v>
      </c>
      <c r="G29" s="29">
        <v>1611.88</v>
      </c>
      <c r="H29" s="29">
        <f>SUM(H30:H32)</f>
        <v>11254.1</v>
      </c>
      <c r="I29" s="29">
        <v>7581.83</v>
      </c>
      <c r="J29" s="29">
        <v>3442.68</v>
      </c>
      <c r="K29" s="29">
        <v>3757.21</v>
      </c>
      <c r="L29" s="29">
        <f>I29+J29+K29</f>
        <v>14781.720000000001</v>
      </c>
      <c r="M29" s="29">
        <v>2048.9836</v>
      </c>
      <c r="N29" s="29">
        <v>2275.679</v>
      </c>
      <c r="O29" s="29">
        <v>5709.34695</v>
      </c>
      <c r="P29" s="29">
        <f>SUM(P30:P32)</f>
        <v>10034.01</v>
      </c>
      <c r="Q29" s="29">
        <v>2853.5</v>
      </c>
      <c r="R29" s="29">
        <v>3286.45</v>
      </c>
      <c r="S29" s="29">
        <v>3826.59477</v>
      </c>
      <c r="T29" s="29">
        <f>SUM(T30:T32)</f>
        <v>9966.54</v>
      </c>
      <c r="U29" s="7"/>
    </row>
    <row r="30" spans="1:21" ht="33" customHeight="1">
      <c r="A30" s="30" t="s">
        <v>31</v>
      </c>
      <c r="B30" s="28" t="s">
        <v>53</v>
      </c>
      <c r="C30" s="31">
        <v>38339.88</v>
      </c>
      <c r="D30" s="31">
        <f>H30+L30+P30+T30</f>
        <v>38329.880000000005</v>
      </c>
      <c r="E30" s="31">
        <v>2862</v>
      </c>
      <c r="F30" s="31">
        <v>5727</v>
      </c>
      <c r="G30" s="31">
        <v>956</v>
      </c>
      <c r="H30" s="29">
        <f>SUM(E30:G30)</f>
        <v>9545</v>
      </c>
      <c r="I30" s="31">
        <v>7003.2</v>
      </c>
      <c r="J30" s="31">
        <v>2700</v>
      </c>
      <c r="K30" s="31">
        <v>3224.88</v>
      </c>
      <c r="L30" s="29">
        <f>I30+J30+K30</f>
        <v>12928.080000000002</v>
      </c>
      <c r="M30" s="31">
        <v>1035</v>
      </c>
      <c r="N30" s="31">
        <v>1666</v>
      </c>
      <c r="O30" s="31">
        <v>5076</v>
      </c>
      <c r="P30" s="29">
        <f>SUM(M30:O30)</f>
        <v>7777</v>
      </c>
      <c r="Q30" s="31">
        <v>2269</v>
      </c>
      <c r="R30" s="31">
        <v>2702</v>
      </c>
      <c r="S30" s="31">
        <v>3108.8</v>
      </c>
      <c r="T30" s="29">
        <f>SUM(Q30:S30)</f>
        <v>8079.8</v>
      </c>
      <c r="U30" s="1"/>
    </row>
    <row r="31" spans="1:21" ht="55.5" customHeight="1">
      <c r="A31" s="30" t="s">
        <v>33</v>
      </c>
      <c r="B31" s="28" t="s">
        <v>55</v>
      </c>
      <c r="C31" s="31">
        <v>90</v>
      </c>
      <c r="D31" s="31">
        <f>G31+L31+P31+T31</f>
        <v>90</v>
      </c>
      <c r="E31" s="31">
        <v>0</v>
      </c>
      <c r="F31" s="31">
        <v>0</v>
      </c>
      <c r="G31" s="31">
        <v>0</v>
      </c>
      <c r="H31" s="29">
        <f>SUM(E31:G31)</f>
        <v>0</v>
      </c>
      <c r="I31" s="31">
        <v>0</v>
      </c>
      <c r="J31" s="31">
        <v>0</v>
      </c>
      <c r="K31" s="31">
        <v>0</v>
      </c>
      <c r="L31" s="29">
        <f>SUM(I31:K31)</f>
        <v>0</v>
      </c>
      <c r="M31" s="31">
        <v>0</v>
      </c>
      <c r="N31" s="31">
        <v>0</v>
      </c>
      <c r="O31" s="31">
        <v>0</v>
      </c>
      <c r="P31" s="29">
        <f>SUM(M31:O31)</f>
        <v>0</v>
      </c>
      <c r="Q31" s="31"/>
      <c r="R31" s="31">
        <v>0</v>
      </c>
      <c r="S31" s="31">
        <v>90</v>
      </c>
      <c r="T31" s="29">
        <f>SUM(Q31:S31)</f>
        <v>90</v>
      </c>
      <c r="U31" s="1"/>
    </row>
    <row r="32" spans="1:21" ht="18" customHeight="1">
      <c r="A32" s="30" t="s">
        <v>34</v>
      </c>
      <c r="B32" s="28" t="s">
        <v>56</v>
      </c>
      <c r="C32" s="31">
        <v>7606.49</v>
      </c>
      <c r="D32" s="31">
        <f>H32++L32+P32+T32</f>
        <v>7616.49</v>
      </c>
      <c r="E32" s="31">
        <v>518.96</v>
      </c>
      <c r="F32" s="31">
        <v>534.26</v>
      </c>
      <c r="G32" s="31">
        <v>655.88</v>
      </c>
      <c r="H32" s="29">
        <f>SUM(E32:G32)</f>
        <v>1709.1</v>
      </c>
      <c r="I32" s="31">
        <v>578.63</v>
      </c>
      <c r="J32" s="31">
        <v>742.68</v>
      </c>
      <c r="K32" s="31">
        <v>532.33</v>
      </c>
      <c r="L32" s="29">
        <f>SUM(I32:K32)</f>
        <v>1853.6399999999999</v>
      </c>
      <c r="M32" s="31">
        <v>1013.98</v>
      </c>
      <c r="N32" s="31">
        <v>609.68</v>
      </c>
      <c r="O32" s="31">
        <v>633.35</v>
      </c>
      <c r="P32" s="29">
        <f>SUM(M32:O32)</f>
        <v>2257.0099999999998</v>
      </c>
      <c r="Q32" s="31">
        <v>584.5</v>
      </c>
      <c r="R32" s="31">
        <v>584.45</v>
      </c>
      <c r="S32" s="31">
        <v>627.79</v>
      </c>
      <c r="T32" s="29">
        <f>Q32+R32+S32</f>
        <v>1796.74</v>
      </c>
      <c r="U32" s="1"/>
    </row>
    <row r="33" spans="1:21" ht="24" customHeight="1">
      <c r="A33" s="12" t="s">
        <v>40</v>
      </c>
      <c r="B33" s="13" t="s">
        <v>57</v>
      </c>
      <c r="C33" s="11">
        <f aca="true" t="shared" si="6" ref="C33:T33">C10-C14</f>
        <v>-4080.2299999999814</v>
      </c>
      <c r="D33" s="11">
        <f t="shared" si="6"/>
        <v>-3159.2375800000154</v>
      </c>
      <c r="E33" s="11">
        <f t="shared" si="6"/>
        <v>4800.665490000003</v>
      </c>
      <c r="F33" s="11">
        <f t="shared" si="6"/>
        <v>5730.735000000001</v>
      </c>
      <c r="G33" s="11">
        <f t="shared" si="6"/>
        <v>7073.546840000003</v>
      </c>
      <c r="H33" s="11">
        <f t="shared" si="6"/>
        <v>17604.94733000001</v>
      </c>
      <c r="I33" s="22">
        <f t="shared" si="6"/>
        <v>-5535.209999999999</v>
      </c>
      <c r="J33" s="11">
        <f t="shared" si="6"/>
        <v>-1241.359999999997</v>
      </c>
      <c r="K33" s="11">
        <f t="shared" si="6"/>
        <v>11021.830000000002</v>
      </c>
      <c r="L33" s="11">
        <f t="shared" si="6"/>
        <v>4245.259999999995</v>
      </c>
      <c r="M33" s="11">
        <f t="shared" si="6"/>
        <v>7749.707399999999</v>
      </c>
      <c r="N33" s="11">
        <f t="shared" si="6"/>
        <v>-1752.0762499999983</v>
      </c>
      <c r="O33" s="11">
        <f t="shared" si="6"/>
        <v>946.720659999999</v>
      </c>
      <c r="P33" s="11">
        <f t="shared" si="6"/>
        <v>6944.351810000007</v>
      </c>
      <c r="Q33" s="11">
        <f t="shared" si="6"/>
        <v>-4328.439400000003</v>
      </c>
      <c r="R33" s="11">
        <f t="shared" si="6"/>
        <v>-13171.440000000002</v>
      </c>
      <c r="S33" s="11">
        <f t="shared" si="6"/>
        <v>-14453.91732</v>
      </c>
      <c r="T33" s="11">
        <f t="shared" si="6"/>
        <v>-31953.796720000013</v>
      </c>
      <c r="U33" s="1"/>
    </row>
    <row r="34" spans="1:21" ht="24" customHeight="1">
      <c r="A34" s="12" t="s">
        <v>63</v>
      </c>
      <c r="B34" s="13" t="s">
        <v>60</v>
      </c>
      <c r="C34" s="11"/>
      <c r="D34" s="11"/>
      <c r="E34" s="11"/>
      <c r="F34" s="11"/>
      <c r="G34" s="11"/>
      <c r="H34" s="11"/>
      <c r="I34" s="2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"/>
    </row>
    <row r="35" spans="1:21" ht="75.75" customHeight="1">
      <c r="A35" s="17" t="s">
        <v>41</v>
      </c>
      <c r="B35" s="13" t="s">
        <v>58</v>
      </c>
      <c r="C35" s="11"/>
      <c r="D35" s="11"/>
      <c r="E35" s="18"/>
      <c r="F35" s="18"/>
      <c r="G35" s="18"/>
      <c r="H35" s="11">
        <f>SUM(E35:G35)</f>
        <v>0</v>
      </c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42</v>
      </c>
      <c r="B36" s="13" t="s">
        <v>59</v>
      </c>
      <c r="C36" s="11">
        <f>C33+C34-C35</f>
        <v>-4080.2299999999814</v>
      </c>
      <c r="D36" s="11">
        <f>D33+D34-D35</f>
        <v>-3159.2375800000154</v>
      </c>
      <c r="E36" s="11">
        <f aca="true" t="shared" si="7" ref="E36:T36">E33+E34-E35</f>
        <v>4800.665490000003</v>
      </c>
      <c r="F36" s="11">
        <f>F33+F34-F35</f>
        <v>5730.735000000001</v>
      </c>
      <c r="G36" s="11">
        <f t="shared" si="7"/>
        <v>7073.546840000003</v>
      </c>
      <c r="H36" s="11">
        <f t="shared" si="7"/>
        <v>17604.94733000001</v>
      </c>
      <c r="I36" s="11">
        <f t="shared" si="7"/>
        <v>-5535.209999999999</v>
      </c>
      <c r="J36" s="11">
        <f t="shared" si="7"/>
        <v>-1241.359999999997</v>
      </c>
      <c r="K36" s="11">
        <f t="shared" si="7"/>
        <v>11021.830000000002</v>
      </c>
      <c r="L36" s="11">
        <f t="shared" si="7"/>
        <v>4245.259999999995</v>
      </c>
      <c r="M36" s="11">
        <f t="shared" si="7"/>
        <v>7749.707399999999</v>
      </c>
      <c r="N36" s="11">
        <f t="shared" si="7"/>
        <v>-1752.0762499999983</v>
      </c>
      <c r="O36" s="11">
        <f t="shared" si="7"/>
        <v>946.720659999999</v>
      </c>
      <c r="P36" s="11">
        <f t="shared" si="7"/>
        <v>6944.351810000007</v>
      </c>
      <c r="Q36" s="11">
        <f t="shared" si="7"/>
        <v>-4328.439400000003</v>
      </c>
      <c r="R36" s="11">
        <f t="shared" si="7"/>
        <v>-13171.440000000002</v>
      </c>
      <c r="S36" s="11">
        <f t="shared" si="7"/>
        <v>-14453.91732</v>
      </c>
      <c r="T36" s="11">
        <f t="shared" si="7"/>
        <v>-31953.796720000013</v>
      </c>
      <c r="U36" s="1"/>
    </row>
    <row r="37" spans="1:20" ht="38.25">
      <c r="A37" s="17" t="s">
        <v>43</v>
      </c>
      <c r="B37" s="13">
        <v>1000</v>
      </c>
      <c r="C37" s="10">
        <v>0</v>
      </c>
      <c r="D37" s="10">
        <v>7653.237</v>
      </c>
      <c r="E37" s="10">
        <f>D37</f>
        <v>7653.237</v>
      </c>
      <c r="F37" s="10">
        <f>E38</f>
        <v>12453.902490000004</v>
      </c>
      <c r="G37" s="10">
        <f>F38</f>
        <v>18184.637490000005</v>
      </c>
      <c r="H37" s="11">
        <f>E37</f>
        <v>7653.237</v>
      </c>
      <c r="I37" s="10">
        <f>H38</f>
        <v>25258.18433000001</v>
      </c>
      <c r="J37" s="10">
        <f>I38</f>
        <v>19722.974330000012</v>
      </c>
      <c r="K37" s="10">
        <f>J38</f>
        <v>18481.614330000015</v>
      </c>
      <c r="L37" s="11">
        <f>I37</f>
        <v>25258.18433000001</v>
      </c>
      <c r="M37" s="10">
        <f>L38</f>
        <v>29503.444330000006</v>
      </c>
      <c r="N37" s="10">
        <f>M38</f>
        <v>37253.151730000005</v>
      </c>
      <c r="O37" s="10">
        <f>N38</f>
        <v>35501.07548000001</v>
      </c>
      <c r="P37" s="11">
        <f>M37</f>
        <v>29503.444330000006</v>
      </c>
      <c r="Q37" s="10">
        <f>P38</f>
        <v>36447.79614000001</v>
      </c>
      <c r="R37" s="10">
        <f>Q38</f>
        <v>32119.35674000001</v>
      </c>
      <c r="S37" s="10">
        <f>R38</f>
        <v>18947.916740000008</v>
      </c>
      <c r="T37" s="11">
        <f>Q37</f>
        <v>36447.79614000001</v>
      </c>
    </row>
    <row r="38" spans="1:21" ht="38.25">
      <c r="A38" s="17" t="s">
        <v>44</v>
      </c>
      <c r="B38" s="13">
        <v>1100</v>
      </c>
      <c r="C38" s="10">
        <v>0</v>
      </c>
      <c r="D38" s="11">
        <f>T38</f>
        <v>4493.99942</v>
      </c>
      <c r="E38" s="11">
        <f>E37+E36</f>
        <v>12453.902490000004</v>
      </c>
      <c r="F38" s="11">
        <f>F37+F36</f>
        <v>18184.637490000005</v>
      </c>
      <c r="G38" s="11">
        <f aca="true" t="shared" si="8" ref="G38:O38">G37+G36</f>
        <v>25258.184330000007</v>
      </c>
      <c r="H38" s="11">
        <f t="shared" si="8"/>
        <v>25258.18433000001</v>
      </c>
      <c r="I38" s="11">
        <f t="shared" si="8"/>
        <v>19722.974330000012</v>
      </c>
      <c r="J38" s="11">
        <f t="shared" si="8"/>
        <v>18481.614330000015</v>
      </c>
      <c r="K38" s="11">
        <f t="shared" si="8"/>
        <v>29503.444330000017</v>
      </c>
      <c r="L38" s="11">
        <f>L37+L36</f>
        <v>29503.444330000006</v>
      </c>
      <c r="M38" s="11">
        <f t="shared" si="8"/>
        <v>37253.151730000005</v>
      </c>
      <c r="N38" s="11">
        <f t="shared" si="8"/>
        <v>35501.07548000001</v>
      </c>
      <c r="O38" s="11">
        <f t="shared" si="8"/>
        <v>36447.796140000006</v>
      </c>
      <c r="P38" s="11">
        <f>P37+P36</f>
        <v>36447.79614000001</v>
      </c>
      <c r="Q38" s="11">
        <f>Q37+Q36</f>
        <v>32119.35674000001</v>
      </c>
      <c r="R38" s="11">
        <f>R37+R36</f>
        <v>18947.916740000008</v>
      </c>
      <c r="S38" s="11">
        <f>S37+S36</f>
        <v>4493.999420000007</v>
      </c>
      <c r="T38" s="11">
        <f>T37+T36</f>
        <v>4493.99942</v>
      </c>
      <c r="U38" s="1"/>
    </row>
    <row r="39" spans="1:21" ht="140.25">
      <c r="A39" s="17" t="s">
        <v>45</v>
      </c>
      <c r="B39" s="13">
        <v>1200</v>
      </c>
      <c r="C39" s="10"/>
      <c r="D39" s="16">
        <v>0</v>
      </c>
      <c r="E39" s="10">
        <f>E37-E38</f>
        <v>-4800.665490000004</v>
      </c>
      <c r="F39" s="10">
        <f aca="true" t="shared" si="9" ref="F39:O39">F37-F38</f>
        <v>-5730.735000000001</v>
      </c>
      <c r="G39" s="10">
        <f t="shared" si="9"/>
        <v>-7073.546840000003</v>
      </c>
      <c r="H39" s="10">
        <f t="shared" si="9"/>
        <v>-17604.94733000001</v>
      </c>
      <c r="I39" s="10">
        <f t="shared" si="9"/>
        <v>5535.209999999999</v>
      </c>
      <c r="J39" s="10">
        <f t="shared" si="9"/>
        <v>1241.359999999997</v>
      </c>
      <c r="K39" s="10">
        <f t="shared" si="9"/>
        <v>-11021.830000000002</v>
      </c>
      <c r="L39" s="10">
        <f t="shared" si="9"/>
        <v>-4245.259999999995</v>
      </c>
      <c r="M39" s="10">
        <f t="shared" si="9"/>
        <v>-7749.707399999999</v>
      </c>
      <c r="N39" s="10">
        <f t="shared" si="9"/>
        <v>1752.0762499999983</v>
      </c>
      <c r="O39" s="10">
        <f t="shared" si="9"/>
        <v>-946.720659999999</v>
      </c>
      <c r="P39" s="10">
        <f>P37-P38</f>
        <v>-6944.351810000007</v>
      </c>
      <c r="Q39" s="10">
        <f>Q37-Q38</f>
        <v>4328.439400000003</v>
      </c>
      <c r="R39" s="10">
        <f>R37-R38</f>
        <v>13171.440000000002</v>
      </c>
      <c r="S39" s="10">
        <f>S37-S38</f>
        <v>14453.91732</v>
      </c>
      <c r="T39" s="10">
        <f>T37-T38</f>
        <v>31953.796720000013</v>
      </c>
      <c r="U39" s="1"/>
    </row>
    <row r="40" spans="1:21" ht="54" customHeight="1">
      <c r="A40" s="17" t="s">
        <v>46</v>
      </c>
      <c r="B40" s="40">
        <v>1300</v>
      </c>
      <c r="C40" s="41"/>
      <c r="D40" s="42">
        <v>0</v>
      </c>
      <c r="E40" s="41">
        <v>0</v>
      </c>
      <c r="F40" s="41"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3"/>
    </row>
    <row r="41" spans="1:21" ht="36.75" customHeight="1">
      <c r="A41" s="8" t="s">
        <v>47</v>
      </c>
      <c r="B41" s="40"/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3"/>
    </row>
    <row r="42" spans="1:21" ht="13.5" customHeight="1">
      <c r="A42" s="44" t="s">
        <v>64</v>
      </c>
      <c r="B42" s="44"/>
      <c r="C42" s="44"/>
      <c r="D42" s="44"/>
      <c r="E42" s="44"/>
      <c r="F42" s="44"/>
      <c r="G42" s="44"/>
      <c r="H42" s="44"/>
      <c r="I42" s="46"/>
      <c r="J42" s="48"/>
      <c r="K42" s="50" t="s">
        <v>65</v>
      </c>
      <c r="L42" s="50"/>
      <c r="M42" s="50"/>
      <c r="N42" s="50"/>
      <c r="O42" s="50"/>
      <c r="P42" s="50"/>
      <c r="Q42" s="43"/>
      <c r="R42" s="43"/>
      <c r="S42" s="43"/>
      <c r="T42" s="43"/>
      <c r="U42" s="38"/>
    </row>
    <row r="43" spans="1:21" ht="15" customHeight="1">
      <c r="A43" s="45"/>
      <c r="B43" s="45"/>
      <c r="C43" s="45"/>
      <c r="D43" s="45"/>
      <c r="E43" s="45"/>
      <c r="F43" s="45"/>
      <c r="G43" s="45"/>
      <c r="H43" s="45"/>
      <c r="I43" s="47"/>
      <c r="J43" s="49"/>
      <c r="K43" s="51"/>
      <c r="L43" s="51"/>
      <c r="M43" s="51"/>
      <c r="N43" s="51"/>
      <c r="O43" s="51"/>
      <c r="P43" s="51"/>
      <c r="Q43" s="38"/>
      <c r="R43" s="38"/>
      <c r="S43" s="38"/>
      <c r="T43" s="38"/>
      <c r="U43" s="38"/>
    </row>
    <row r="44" spans="1:21" ht="15" customHeight="1">
      <c r="A44" s="45"/>
      <c r="B44" s="45"/>
      <c r="C44" s="45"/>
      <c r="D44" s="45"/>
      <c r="E44" s="45"/>
      <c r="F44" s="45"/>
      <c r="G44" s="45"/>
      <c r="H44" s="45"/>
      <c r="I44" s="47"/>
      <c r="J44" s="49"/>
      <c r="K44" s="51"/>
      <c r="L44" s="51"/>
      <c r="M44" s="51"/>
      <c r="N44" s="51"/>
      <c r="O44" s="51"/>
      <c r="P44" s="51"/>
      <c r="Q44" s="38"/>
      <c r="R44" s="38"/>
      <c r="S44" s="38"/>
      <c r="T44" s="38"/>
      <c r="U44" s="38"/>
    </row>
    <row r="45" spans="1:21" ht="30" customHeight="1">
      <c r="A45" s="45"/>
      <c r="B45" s="45"/>
      <c r="C45" s="45"/>
      <c r="D45" s="45"/>
      <c r="E45" s="45"/>
      <c r="F45" s="45"/>
      <c r="G45" s="45"/>
      <c r="H45" s="45"/>
      <c r="I45" s="47"/>
      <c r="J45" s="49"/>
      <c r="K45" s="51"/>
      <c r="L45" s="51"/>
      <c r="M45" s="51"/>
      <c r="N45" s="51"/>
      <c r="O45" s="51"/>
      <c r="P45" s="51"/>
      <c r="Q45" s="38"/>
      <c r="R45" s="38"/>
      <c r="S45" s="38"/>
      <c r="T45" s="38"/>
      <c r="U45" s="38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3" ht="12.75">
      <c r="A53" s="34">
        <v>44024</v>
      </c>
    </row>
    <row r="54" ht="12.75">
      <c r="A54" s="1" t="s">
        <v>62</v>
      </c>
    </row>
    <row r="55" ht="12.75">
      <c r="A55" s="19" t="s">
        <v>61</v>
      </c>
    </row>
    <row r="56" ht="12.75">
      <c r="A56" s="21"/>
    </row>
    <row r="72" ht="12.75">
      <c r="A72" s="20"/>
    </row>
    <row r="73" ht="12.75">
      <c r="A73" s="21"/>
    </row>
    <row r="74" ht="12.75">
      <c r="A74" s="19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H40:H41"/>
    <mergeCell ref="I40:I41"/>
    <mergeCell ref="S40:S41"/>
    <mergeCell ref="T40:T41"/>
    <mergeCell ref="J40:J41"/>
    <mergeCell ref="K40:K41"/>
    <mergeCell ref="L40:L41"/>
    <mergeCell ref="M40:M41"/>
    <mergeCell ref="U40:U41"/>
    <mergeCell ref="P40:P41"/>
    <mergeCell ref="Q40:Q41"/>
    <mergeCell ref="R40:R41"/>
    <mergeCell ref="O40:O41"/>
    <mergeCell ref="N40:N41"/>
    <mergeCell ref="B40:B41"/>
    <mergeCell ref="C40:C41"/>
    <mergeCell ref="D40:D41"/>
    <mergeCell ref="E40:E41"/>
    <mergeCell ref="F40:F41"/>
    <mergeCell ref="G40:G4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2020-04-13T13:59:46Z</cp:lastPrinted>
  <dcterms:created xsi:type="dcterms:W3CDTF">2014-02-13T05:24:36Z</dcterms:created>
  <dcterms:modified xsi:type="dcterms:W3CDTF">2020-10-15T12:51:53Z</dcterms:modified>
  <cp:category/>
  <cp:version/>
  <cp:contentType/>
  <cp:contentStatus/>
</cp:coreProperties>
</file>