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<sst xmlns="http://schemas.openxmlformats.org/spreadsheetml/2006/main" count="55" uniqueCount="52">
  <si>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</si>
  <si>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</si>
  <si>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</si>
  <si>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</si>
  <si>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</si>
  <si>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</si>
  <si>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</si>
  <si>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</si>
  <si>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</si>
  <si>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</si>
  <si>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</si>
  <si>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</si>
  <si>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</si>
  <si>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</si>
  <si>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</si>
  <si>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</si>
  <si>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</si>
  <si>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</si>
  <si>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</si>
  <si>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</si>
  <si>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</si>
  <si>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</si>
  <si>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</si>
  <si>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</si>
  <si>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</si>
  <si>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</si>
  <si>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</si>
  <si>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</si>
  <si>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</si>
  <si>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</si>
  <si>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</si>
  <si>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</si>
  <si>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</si>
  <si>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</si>
  <si>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</si>
  <si>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</si>
  <si>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</si>
  <si>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</si>
  <si>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</si>
  <si>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</si>
  <si>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</si>
  <si>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</si>
  <si>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</si>
  <si>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</si>
  <si>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</si>
  <si>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</si>
  <si>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</si>
  <si>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</si>
  <si>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</si>
  <si>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</si>
  <si>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Кассовый план исполнения бюджета муниципального образования Ковардицкое Муромского района на 2020 год</t>
  </si>
  <si>
    <t>на 01.07.2020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</si>
</sst>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S23" sqref="S23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58175.08</v>
      </c>
      <c r="D10" s="9">
        <f>D12+D13+D14</f>
        <v>58471.50000000001</v>
      </c>
      <c r="E10" s="9">
        <v>2594.49</v>
      </c>
      <c r="F10" s="9">
        <v>4927.91</v>
      </c>
      <c r="G10" s="9">
        <v>955.6</v>
      </c>
      <c r="H10" s="9">
        <f>H12+H13</f>
        <v>8478</v>
      </c>
      <c r="I10" s="9">
        <v>4289.04</v>
      </c>
      <c r="J10" s="9">
        <v>1864.67</v>
      </c>
      <c r="K10" s="9">
        <v>5046.49</v>
      </c>
      <c r="L10" s="9">
        <f>L12+L13+L14</f>
        <v>11200.2</v>
      </c>
      <c r="M10" s="9">
        <v>7343.56</v>
      </c>
      <c r="N10" s="9">
        <v>5427.72</v>
      </c>
      <c r="O10" s="9">
        <v>9341.72</v>
      </c>
      <c r="P10" s="9">
        <f>P12+P13+P14</f>
        <v>22113</v>
      </c>
      <c r="Q10" s="9">
        <v>7986.68</v>
      </c>
      <c r="R10" s="9">
        <v>5405.28</v>
      </c>
      <c r="S10" s="9">
        <v>3288.34</v>
      </c>
      <c r="T10" s="9">
        <f>T12+T13+T14</f>
        <v>16680.3</v>
      </c>
      <c r="U10" s="14"/>
    </row>
    <row r="11" spans="1:21" ht="15.75" customHeight="1">
      <c r="A11" s="26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14650.99</v>
      </c>
      <c r="D12" s="23">
        <f>H12+L12+P12+T12</f>
        <v>14651</v>
      </c>
      <c r="E12" s="23">
        <v>603.9</v>
      </c>
      <c r="F12" s="23">
        <v>654</v>
      </c>
      <c r="G12" s="23">
        <v>513.92</v>
      </c>
      <c r="H12" s="23">
        <f>SUM(E12:G12)</f>
        <v>1771.8200000000002</v>
      </c>
      <c r="I12" s="23">
        <v>627.45</v>
      </c>
      <c r="J12" s="23">
        <v>226.09</v>
      </c>
      <c r="K12" s="23">
        <v>323.64</v>
      </c>
      <c r="L12" s="23">
        <f>SUM(I12:K12)</f>
        <v>1177.18</v>
      </c>
      <c r="M12" s="23">
        <v>1102.15</v>
      </c>
      <c r="N12" s="23">
        <v>620.72</v>
      </c>
      <c r="O12" s="23">
        <v>1530.73</v>
      </c>
      <c r="P12" s="23">
        <f>SUM(M12:O12)</f>
        <v>3253.6000000000004</v>
      </c>
      <c r="Q12" s="23">
        <v>2960.08</v>
      </c>
      <c r="R12" s="23">
        <v>3642.08</v>
      </c>
      <c r="S12" s="23">
        <v>1846.24</v>
      </c>
      <c r="T12" s="23">
        <f>SUM(Q12:S12)</f>
        <v>8448.4</v>
      </c>
      <c r="U12" s="2"/>
    </row>
    <row r="13" spans="1:21" ht="27" customHeight="1">
      <c r="A13" s="25" t="s">
        <v>29</v>
      </c>
      <c r="B13" s="22">
        <v>120</v>
      </c>
      <c r="C13" s="23">
        <v>43524.09</v>
      </c>
      <c r="D13" s="23">
        <f>H13+L13+P13+T13</f>
        <v>43820.50000000001</v>
      </c>
      <c r="E13" s="27">
        <v>1990.59</v>
      </c>
      <c r="F13" s="27">
        <v>4273.91</v>
      </c>
      <c r="G13" s="27">
        <v>441.68</v>
      </c>
      <c r="H13" s="23">
        <f>SUM(E13:G13)</f>
        <v>6706.18</v>
      </c>
      <c r="I13" s="23">
        <v>3661.59</v>
      </c>
      <c r="J13" s="23">
        <v>1638.58</v>
      </c>
      <c r="K13" s="23">
        <v>4722.85</v>
      </c>
      <c r="L13" s="23">
        <f>SUM(I13:K13)</f>
        <v>10023.02</v>
      </c>
      <c r="M13" s="23">
        <v>6241.41</v>
      </c>
      <c r="N13" s="23">
        <v>4807</v>
      </c>
      <c r="O13" s="23">
        <v>7810.99</v>
      </c>
      <c r="P13" s="23">
        <f>SUM(M13:O13)</f>
        <v>18859.4</v>
      </c>
      <c r="Q13" s="23">
        <v>5026.6</v>
      </c>
      <c r="R13" s="23">
        <v>1763.2</v>
      </c>
      <c r="S13" s="23">
        <v>1442.1</v>
      </c>
      <c r="T13" s="23">
        <f>SUM(Q13:S13)</f>
        <v>8231.9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v>61028.02</v>
      </c>
      <c r="D15" s="9">
        <f>H15+L15+P15+T15</f>
        <v>61324.44</v>
      </c>
      <c r="E15" s="23">
        <f aca="true" t="shared" si="0" ref="E15:T15">SUM(E16:E18)</f>
        <v>1956.7800000000002</v>
      </c>
      <c r="F15" s="23">
        <f t="shared" si="0"/>
        <v>4194.51</v>
      </c>
      <c r="G15" s="23">
        <f t="shared" si="0"/>
        <v>3353.52</v>
      </c>
      <c r="H15" s="23">
        <f t="shared" si="0"/>
        <v>9504.810000000001</v>
      </c>
      <c r="I15" s="23">
        <f t="shared" si="0"/>
        <v>2964.45</v>
      </c>
      <c r="J15" s="23">
        <f t="shared" si="0"/>
        <v>2289.96</v>
      </c>
      <c r="K15" s="23">
        <f t="shared" si="0"/>
        <v>5680.75</v>
      </c>
      <c r="L15" s="23">
        <f t="shared" si="0"/>
        <v>10935.16</v>
      </c>
      <c r="M15" s="23">
        <f t="shared" si="0"/>
        <v>16057.890000000001</v>
      </c>
      <c r="N15" s="23">
        <f t="shared" si="0"/>
        <v>3183.79</v>
      </c>
      <c r="O15" s="23">
        <f t="shared" si="0"/>
        <v>10085.7</v>
      </c>
      <c r="P15" s="23">
        <f t="shared" si="0"/>
        <v>29327.38</v>
      </c>
      <c r="Q15" s="23">
        <f t="shared" si="0"/>
        <v>3768.3799999999997</v>
      </c>
      <c r="R15" s="23">
        <f t="shared" si="0"/>
        <v>3956.2</v>
      </c>
      <c r="S15" s="23">
        <f t="shared" si="0"/>
        <v>3832.5099999999998</v>
      </c>
      <c r="T15" s="23">
        <f t="shared" si="0"/>
        <v>11557.089999999998</v>
      </c>
      <c r="U15" s="14"/>
    </row>
    <row r="16" spans="1:21" ht="38.25" customHeight="1">
      <c r="A16" s="25" t="s">
        <v>32</v>
      </c>
      <c r="B16" s="22">
        <v>220</v>
      </c>
      <c r="C16" s="23">
        <v>606.9</v>
      </c>
      <c r="D16" s="23">
        <f aca="true" t="shared" si="1" ref="D16:T16">D20</f>
        <v>751.7</v>
      </c>
      <c r="E16" s="23">
        <f t="shared" si="1"/>
        <v>177.3</v>
      </c>
      <c r="F16" s="23">
        <f t="shared" si="1"/>
        <v>0</v>
      </c>
      <c r="G16" s="23">
        <f t="shared" si="1"/>
        <v>132</v>
      </c>
      <c r="H16" s="23">
        <f t="shared" si="1"/>
        <v>309.3</v>
      </c>
      <c r="I16" s="23">
        <f t="shared" si="1"/>
        <v>125.9</v>
      </c>
      <c r="J16" s="23">
        <f t="shared" si="1"/>
        <v>0</v>
      </c>
      <c r="K16" s="23">
        <f t="shared" si="1"/>
        <v>0</v>
      </c>
      <c r="L16" s="23">
        <f t="shared" si="1"/>
        <v>125.9</v>
      </c>
      <c r="M16" s="23">
        <f t="shared" si="1"/>
        <v>151.6</v>
      </c>
      <c r="N16" s="23">
        <f t="shared" si="1"/>
        <v>0</v>
      </c>
      <c r="O16" s="23">
        <f t="shared" si="1"/>
        <v>12.8</v>
      </c>
      <c r="P16" s="23">
        <f t="shared" si="1"/>
        <v>164.4</v>
      </c>
      <c r="Q16" s="23">
        <f>Q20</f>
        <v>152.1</v>
      </c>
      <c r="R16" s="23">
        <f t="shared" si="1"/>
        <v>0</v>
      </c>
      <c r="S16" s="23">
        <f t="shared" si="1"/>
        <v>0</v>
      </c>
      <c r="T16" s="23">
        <f t="shared" si="1"/>
        <v>152.1</v>
      </c>
      <c r="U16" s="14"/>
    </row>
    <row r="17" spans="1:21" ht="104.25" customHeight="1">
      <c r="A17" s="25" t="s">
        <v>33</v>
      </c>
      <c r="B17" s="22">
        <v>230</v>
      </c>
      <c r="C17" s="23">
        <v>32587.08</v>
      </c>
      <c r="D17" s="23">
        <f aca="true" t="shared" si="2" ref="D17:T17">D21</f>
        <v>32587.079999999998</v>
      </c>
      <c r="E17" s="23">
        <f t="shared" si="2"/>
        <v>695.6</v>
      </c>
      <c r="F17" s="23">
        <f>F21</f>
        <v>1250.2</v>
      </c>
      <c r="G17" s="23">
        <f t="shared" si="2"/>
        <v>1371.7</v>
      </c>
      <c r="H17" s="23">
        <f t="shared" si="2"/>
        <v>3317.5</v>
      </c>
      <c r="I17" s="23">
        <f t="shared" si="2"/>
        <v>996.85</v>
      </c>
      <c r="J17" s="23">
        <f t="shared" si="2"/>
        <v>797.67</v>
      </c>
      <c r="K17" s="23">
        <f t="shared" si="2"/>
        <v>4530.3</v>
      </c>
      <c r="L17" s="23">
        <f t="shared" si="2"/>
        <v>6324.82</v>
      </c>
      <c r="M17" s="23">
        <f t="shared" si="2"/>
        <v>10475.94</v>
      </c>
      <c r="N17" s="23">
        <f t="shared" si="2"/>
        <v>1016.8</v>
      </c>
      <c r="O17" s="23">
        <f t="shared" si="2"/>
        <v>7738.15</v>
      </c>
      <c r="P17" s="23">
        <f t="shared" si="2"/>
        <v>19230.89</v>
      </c>
      <c r="Q17" s="23">
        <f t="shared" si="2"/>
        <v>1034.1</v>
      </c>
      <c r="R17" s="23">
        <f t="shared" si="2"/>
        <v>1206.5</v>
      </c>
      <c r="S17" s="23">
        <f t="shared" si="2"/>
        <v>1473.27</v>
      </c>
      <c r="T17" s="23">
        <f t="shared" si="2"/>
        <v>3713.87</v>
      </c>
      <c r="U17" s="14"/>
    </row>
    <row r="18" spans="1:21" ht="14.25" customHeight="1">
      <c r="A18" s="25" t="s">
        <v>34</v>
      </c>
      <c r="B18" s="22">
        <v>250</v>
      </c>
      <c r="C18" s="9">
        <v>27834.04</v>
      </c>
      <c r="D18" s="23">
        <f aca="true" t="shared" si="3" ref="D18:T18">D22+D24</f>
        <v>27985.66</v>
      </c>
      <c r="E18" s="23">
        <f t="shared" si="3"/>
        <v>1083.88</v>
      </c>
      <c r="F18" s="23">
        <f t="shared" si="3"/>
        <v>2944.31</v>
      </c>
      <c r="G18" s="23">
        <f t="shared" si="3"/>
        <v>1849.82</v>
      </c>
      <c r="H18" s="23">
        <f t="shared" si="3"/>
        <v>5878.01</v>
      </c>
      <c r="I18" s="23">
        <f t="shared" si="3"/>
        <v>1841.7</v>
      </c>
      <c r="J18" s="23">
        <f t="shared" si="3"/>
        <v>1492.29</v>
      </c>
      <c r="K18" s="23">
        <f t="shared" si="3"/>
        <v>1150.45</v>
      </c>
      <c r="L18" s="23">
        <f t="shared" si="3"/>
        <v>4484.44</v>
      </c>
      <c r="M18" s="23">
        <f t="shared" si="3"/>
        <v>5430.35</v>
      </c>
      <c r="N18" s="23">
        <f t="shared" si="3"/>
        <v>2166.99</v>
      </c>
      <c r="O18" s="23">
        <f t="shared" si="3"/>
        <v>2334.75</v>
      </c>
      <c r="P18" s="23">
        <f t="shared" si="3"/>
        <v>9932.09</v>
      </c>
      <c r="Q18" s="23">
        <f t="shared" si="3"/>
        <v>2582.18</v>
      </c>
      <c r="R18" s="23">
        <f t="shared" si="3"/>
        <v>2749.7</v>
      </c>
      <c r="S18" s="23">
        <f t="shared" si="3"/>
        <v>2359.24</v>
      </c>
      <c r="T18" s="23">
        <f t="shared" si="3"/>
        <v>7691.119999999999</v>
      </c>
      <c r="U18" s="2"/>
    </row>
    <row r="19" spans="1:21" ht="35.25" customHeight="1">
      <c r="A19" s="21" t="s">
        <v>46</v>
      </c>
      <c r="B19" s="22">
        <v>200</v>
      </c>
      <c r="C19" s="9">
        <f>C20+C21+C22</f>
        <v>61028.020000000004</v>
      </c>
      <c r="D19" s="23">
        <f>H19+L19+P19+T19</f>
        <v>61324.44</v>
      </c>
      <c r="E19" s="23">
        <v>1956.78</v>
      </c>
      <c r="F19" s="23">
        <v>4194.51</v>
      </c>
      <c r="G19" s="23">
        <v>3353.52</v>
      </c>
      <c r="H19" s="23">
        <f>SUM(H20:H22)</f>
        <v>9504.810000000001</v>
      </c>
      <c r="I19" s="23">
        <v>2964.45</v>
      </c>
      <c r="J19" s="23">
        <v>2289.96</v>
      </c>
      <c r="K19" s="23">
        <v>5680.75</v>
      </c>
      <c r="L19" s="23">
        <f>SUM(L20:L22)</f>
        <v>10935.16</v>
      </c>
      <c r="M19" s="23">
        <v>16057.89</v>
      </c>
      <c r="N19" s="23">
        <v>3183.79</v>
      </c>
      <c r="O19" s="23">
        <v>10085.7</v>
      </c>
      <c r="P19" s="23">
        <f>SUM(P20:P22)</f>
        <v>29327.38</v>
      </c>
      <c r="Q19" s="23">
        <v>3768.38</v>
      </c>
      <c r="R19" s="23">
        <v>3956.2</v>
      </c>
      <c r="S19" s="23">
        <v>3832.51</v>
      </c>
      <c r="T19" s="23">
        <f>SUM(T20:T22)</f>
        <v>11557.089999999998</v>
      </c>
      <c r="U19" s="14"/>
    </row>
    <row r="20" spans="1:21" ht="38.25" customHeight="1">
      <c r="A20" s="25" t="s">
        <v>32</v>
      </c>
      <c r="B20" s="22">
        <v>220</v>
      </c>
      <c r="C20" s="9">
        <v>606.9</v>
      </c>
      <c r="D20" s="9">
        <f>H20+L20+P20+T20</f>
        <v>751.7</v>
      </c>
      <c r="E20" s="23">
        <v>177.3</v>
      </c>
      <c r="F20" s="23">
        <v>0</v>
      </c>
      <c r="G20" s="23">
        <v>132</v>
      </c>
      <c r="H20" s="23">
        <f>SUM(E20:G20)</f>
        <v>309.3</v>
      </c>
      <c r="I20" s="23">
        <v>125.9</v>
      </c>
      <c r="J20" s="23">
        <v>0</v>
      </c>
      <c r="K20" s="23">
        <v>0</v>
      </c>
      <c r="L20" s="23">
        <f>SUM(I20:K20)</f>
        <v>125.9</v>
      </c>
      <c r="M20" s="23">
        <v>151.6</v>
      </c>
      <c r="N20" s="23">
        <v>0</v>
      </c>
      <c r="O20" s="23">
        <v>12.8</v>
      </c>
      <c r="P20" s="23">
        <f>SUM(M20:O20)</f>
        <v>164.4</v>
      </c>
      <c r="Q20" s="23">
        <v>152.1</v>
      </c>
      <c r="R20" s="23">
        <v>0</v>
      </c>
      <c r="S20" s="23">
        <v>0</v>
      </c>
      <c r="T20" s="23">
        <f>SUM(Q20:S20)</f>
        <v>152.1</v>
      </c>
      <c r="U20" s="14"/>
    </row>
    <row r="21" spans="1:21" ht="114.75" customHeight="1">
      <c r="A21" s="25" t="s">
        <v>33</v>
      </c>
      <c r="B21" s="22">
        <v>230</v>
      </c>
      <c r="C21" s="9">
        <v>32587.08</v>
      </c>
      <c r="D21" s="9">
        <f>H21+L21+P21+T21</f>
        <v>32587.079999999998</v>
      </c>
      <c r="E21" s="23">
        <v>695.6</v>
      </c>
      <c r="F21" s="23">
        <v>1250.2</v>
      </c>
      <c r="G21" s="23">
        <v>1371.7</v>
      </c>
      <c r="H21" s="23">
        <f>SUM(E21:G21)</f>
        <v>3317.5</v>
      </c>
      <c r="I21" s="23">
        <v>996.85</v>
      </c>
      <c r="J21" s="23">
        <v>797.67</v>
      </c>
      <c r="K21" s="23">
        <v>4530.3</v>
      </c>
      <c r="L21" s="23">
        <f>SUM(I21:K21)</f>
        <v>6324.82</v>
      </c>
      <c r="M21" s="23">
        <v>10475.94</v>
      </c>
      <c r="N21" s="23">
        <v>1016.8</v>
      </c>
      <c r="O21" s="23">
        <v>7738.15</v>
      </c>
      <c r="P21" s="23">
        <f>SUM(M21:O21)</f>
        <v>19230.89</v>
      </c>
      <c r="Q21" s="23">
        <v>1034.1</v>
      </c>
      <c r="R21" s="23">
        <v>1206.5</v>
      </c>
      <c r="S21" s="23">
        <v>1473.27</v>
      </c>
      <c r="T21" s="23">
        <f>SUM(Q21:S21)</f>
        <v>3713.87</v>
      </c>
      <c r="U21" s="14"/>
    </row>
    <row r="22" spans="1:21" ht="14.25" customHeight="1">
      <c r="A22" s="25" t="s">
        <v>34</v>
      </c>
      <c r="B22" s="22">
        <v>250</v>
      </c>
      <c r="C22" s="9">
        <v>27834.04</v>
      </c>
      <c r="D22" s="23">
        <f>H22+L22+P22+T22</f>
        <v>27985.66</v>
      </c>
      <c r="E22" s="23">
        <v>1083.88</v>
      </c>
      <c r="F22" s="23">
        <v>2944.31</v>
      </c>
      <c r="G22" s="23">
        <v>1849.82</v>
      </c>
      <c r="H22" s="23">
        <f>SUM(E22:G22)</f>
        <v>5878.01</v>
      </c>
      <c r="I22" s="23">
        <v>1841.7</v>
      </c>
      <c r="J22" s="23">
        <v>1492.29</v>
      </c>
      <c r="K22" s="23">
        <v>1150.45</v>
      </c>
      <c r="L22" s="23">
        <f>SUM(I22:K22)</f>
        <v>4484.44</v>
      </c>
      <c r="M22" s="23">
        <v>5430.35</v>
      </c>
      <c r="N22" s="23">
        <v>2166.99</v>
      </c>
      <c r="O22" s="23">
        <v>2334.75</v>
      </c>
      <c r="P22" s="23">
        <f>SUM(M22:O22)</f>
        <v>9932.09</v>
      </c>
      <c r="Q22" s="23">
        <v>2582.18</v>
      </c>
      <c r="R22" s="23">
        <v>2749.7</v>
      </c>
      <c r="S22" s="23">
        <v>2359.24</v>
      </c>
      <c r="T22" s="23">
        <f>SUM(Q22:S22)</f>
        <v>7691.119999999999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-2852.939999999995</v>
      </c>
      <c r="D25" s="9">
        <f t="shared" si="5"/>
        <v>-2852.939999999995</v>
      </c>
      <c r="E25" s="9">
        <f t="shared" si="5"/>
        <v>637.7099999999996</v>
      </c>
      <c r="F25" s="9">
        <f t="shared" si="5"/>
        <v>733.3999999999996</v>
      </c>
      <c r="G25" s="9">
        <f t="shared" si="5"/>
        <v>-2397.92</v>
      </c>
      <c r="H25" s="9">
        <f t="shared" si="5"/>
        <v>-1026.8100000000013</v>
      </c>
      <c r="I25" s="9">
        <f t="shared" si="5"/>
        <v>1324.5900000000001</v>
      </c>
      <c r="J25" s="9">
        <f t="shared" si="5"/>
        <v>-425.28999999999996</v>
      </c>
      <c r="K25" s="9">
        <f t="shared" si="5"/>
        <v>-634.2600000000002</v>
      </c>
      <c r="L25" s="9">
        <f t="shared" si="5"/>
        <v>265.0400000000009</v>
      </c>
      <c r="M25" s="9">
        <f t="shared" si="5"/>
        <v>-8714.330000000002</v>
      </c>
      <c r="N25" s="9">
        <f t="shared" si="5"/>
        <v>2243.9300000000003</v>
      </c>
      <c r="O25" s="9">
        <f t="shared" si="5"/>
        <v>-743.9800000000014</v>
      </c>
      <c r="P25" s="9">
        <f t="shared" si="5"/>
        <v>-7214.380000000001</v>
      </c>
      <c r="Q25" s="9">
        <f t="shared" si="5"/>
        <v>4218.300000000001</v>
      </c>
      <c r="R25" s="9">
        <f t="shared" si="5"/>
        <v>1449.08</v>
      </c>
      <c r="S25" s="9">
        <f t="shared" si="5"/>
        <v>-544.1699999999996</v>
      </c>
      <c r="T25" s="9">
        <f t="shared" si="5"/>
        <v>5123.210000000001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637.7099999999996</v>
      </c>
      <c r="F27" s="9">
        <f aca="true" t="shared" si="6" ref="F27:T27">F25-F26</f>
        <v>733.3999999999996</v>
      </c>
      <c r="G27" s="9">
        <f t="shared" si="6"/>
        <v>-2397.92</v>
      </c>
      <c r="H27" s="9">
        <f t="shared" si="6"/>
        <v>-1026.8100000000013</v>
      </c>
      <c r="I27" s="9">
        <f t="shared" si="6"/>
        <v>1324.5900000000001</v>
      </c>
      <c r="J27" s="9">
        <f t="shared" si="6"/>
        <v>-425.28999999999996</v>
      </c>
      <c r="K27" s="9">
        <f t="shared" si="6"/>
        <v>-634.2600000000002</v>
      </c>
      <c r="L27" s="9">
        <f t="shared" si="6"/>
        <v>265.0400000000009</v>
      </c>
      <c r="M27" s="9">
        <f t="shared" si="6"/>
        <v>-8714.330000000002</v>
      </c>
      <c r="N27" s="9">
        <f t="shared" si="6"/>
        <v>2243.9300000000003</v>
      </c>
      <c r="O27" s="9">
        <f t="shared" si="6"/>
        <v>-743.9800000000014</v>
      </c>
      <c r="P27" s="9">
        <f t="shared" si="6"/>
        <v>-7214.380000000001</v>
      </c>
      <c r="Q27" s="9">
        <f t="shared" si="6"/>
        <v>4218.300000000001</v>
      </c>
      <c r="R27" s="9">
        <f t="shared" si="6"/>
        <v>1449.08</v>
      </c>
      <c r="S27" s="9">
        <f t="shared" si="6"/>
        <v>-544.1699999999996</v>
      </c>
      <c r="T27" s="9">
        <f t="shared" si="6"/>
        <v>5123.210000000001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4213.11215</v>
      </c>
      <c r="E28" s="7">
        <f>D28</f>
        <v>4213.11215</v>
      </c>
      <c r="F28" s="7">
        <f>E29</f>
        <v>4850.82215</v>
      </c>
      <c r="G28" s="7">
        <f>F29</f>
        <v>5584.22215</v>
      </c>
      <c r="H28" s="9">
        <f>E28</f>
        <v>4213.11215</v>
      </c>
      <c r="I28" s="7">
        <f aca="true" t="shared" si="7" ref="I28:O28">H29</f>
        <v>3186.3021499999986</v>
      </c>
      <c r="J28" s="7">
        <f t="shared" si="7"/>
        <v>4510.892149999999</v>
      </c>
      <c r="K28" s="7">
        <f t="shared" si="7"/>
        <v>4085.602149999999</v>
      </c>
      <c r="L28" s="9">
        <f>I28</f>
        <v>3186.3021499999986</v>
      </c>
      <c r="M28" s="7">
        <f t="shared" si="7"/>
        <v>3451.3421499999995</v>
      </c>
      <c r="N28" s="7">
        <f t="shared" si="7"/>
        <v>-5262.987850000002</v>
      </c>
      <c r="O28" s="7">
        <f t="shared" si="7"/>
        <v>-3019.057850000002</v>
      </c>
      <c r="P28" s="9">
        <f>M28</f>
        <v>3451.3421499999995</v>
      </c>
      <c r="Q28" s="7">
        <f>P29</f>
        <v>-3763.0378500000033</v>
      </c>
      <c r="R28" s="7">
        <f>Q29</f>
        <v>455.26214999999775</v>
      </c>
      <c r="S28" s="7">
        <f>R29</f>
        <v>1904.3421499999977</v>
      </c>
      <c r="T28" s="9">
        <f>Q28</f>
        <v>-3763.0378500000033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1360.1721499999976</v>
      </c>
      <c r="E29" s="7">
        <f aca="true" t="shared" si="8" ref="E29:L29">E27+E28</f>
        <v>4850.82215</v>
      </c>
      <c r="F29" s="7">
        <f t="shared" si="8"/>
        <v>5584.22215</v>
      </c>
      <c r="G29" s="7">
        <f>G27+G28</f>
        <v>3186.3021499999995</v>
      </c>
      <c r="H29" s="7">
        <f t="shared" si="8"/>
        <v>3186.3021499999986</v>
      </c>
      <c r="I29" s="7">
        <f>I27+I28</f>
        <v>4510.892149999999</v>
      </c>
      <c r="J29" s="7">
        <f t="shared" si="8"/>
        <v>4085.602149999999</v>
      </c>
      <c r="K29" s="7">
        <f t="shared" si="8"/>
        <v>3451.3421499999986</v>
      </c>
      <c r="L29" s="7">
        <f t="shared" si="8"/>
        <v>3451.3421499999995</v>
      </c>
      <c r="M29" s="7">
        <f>M27+M28</f>
        <v>-5262.987850000002</v>
      </c>
      <c r="N29" s="7">
        <f>N27+N28</f>
        <v>-3019.057850000002</v>
      </c>
      <c r="O29" s="7">
        <f>O27+O28</f>
        <v>-3763.0378500000033</v>
      </c>
      <c r="P29" s="9">
        <f>O29</f>
        <v>-3763.0378500000033</v>
      </c>
      <c r="Q29" s="7">
        <f>Q27+Q28</f>
        <v>455.26214999999775</v>
      </c>
      <c r="R29" s="7">
        <f>R27+R28</f>
        <v>1904.3421499999977</v>
      </c>
      <c r="S29" s="7">
        <f>S27+S28</f>
        <v>1360.172149999998</v>
      </c>
      <c r="T29" s="9">
        <f>T27+T28</f>
        <v>1360.1721499999976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-637.71</v>
      </c>
      <c r="F30" s="7">
        <f aca="true" t="shared" si="9" ref="F30:P30">F28-F29</f>
        <v>-733.3999999999996</v>
      </c>
      <c r="G30" s="7">
        <f t="shared" si="9"/>
        <v>2397.92</v>
      </c>
      <c r="H30" s="7">
        <f t="shared" si="9"/>
        <v>1026.8100000000013</v>
      </c>
      <c r="I30" s="7">
        <f t="shared" si="9"/>
        <v>-1324.5900000000001</v>
      </c>
      <c r="J30" s="7">
        <f>J28-J29</f>
        <v>425.28999999999996</v>
      </c>
      <c r="K30" s="7">
        <f>K28-K29</f>
        <v>634.2600000000002</v>
      </c>
      <c r="L30" s="7">
        <f t="shared" si="9"/>
        <v>-265.0400000000009</v>
      </c>
      <c r="M30" s="7">
        <f t="shared" si="9"/>
        <v>8714.330000000002</v>
      </c>
      <c r="N30" s="7">
        <f>N28-N29</f>
        <v>-2243.9300000000003</v>
      </c>
      <c r="O30" s="7">
        <f t="shared" si="9"/>
        <v>743.9800000000014</v>
      </c>
      <c r="P30" s="7">
        <f t="shared" si="9"/>
        <v>7214.380000000003</v>
      </c>
      <c r="Q30" s="7">
        <f>Q28-Q29</f>
        <v>-4218.300000000001</v>
      </c>
      <c r="R30" s="7">
        <f>R28-R29</f>
        <v>-1449.08</v>
      </c>
      <c r="S30" s="7">
        <f>S28-S29</f>
        <v>544.1699999999996</v>
      </c>
      <c r="T30" s="7">
        <f>T28-T29</f>
        <v>-5123.210000000001</v>
      </c>
      <c r="U30" s="2"/>
    </row>
    <row r="31" spans="1:21" ht="54" customHeight="1">
      <c r="A31" s="5" t="s">
        <v>36</v>
      </c>
      <c r="B31" s="38"/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48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49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47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44022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2020-04-15T07:21:13Z</cp:lastPrinted>
  <dcterms:created xsi:type="dcterms:W3CDTF">2014-02-13T05:24:36Z</dcterms:created>
  <dcterms:modified xsi:type="dcterms:W3CDTF">2020-07-16T06:15:30Z</dcterms:modified>
  <cp:category/>
  <cp:version/>
  <cp:contentType/>
  <cp:contentStatus/>
</cp:coreProperties>
</file>