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240" windowHeight="12525" firstSheet="9" activeTab="9"/>
  </bookViews>
  <sheets>
    <sheet name="март 2020" sheetId="1" state="hidden" r:id="rId1"/>
    <sheet name="06.04" sheetId="2" state="hidden" r:id="rId2"/>
    <sheet name="09.04" sheetId="3" state="hidden" r:id="rId3"/>
    <sheet name="13.04" sheetId="4" state="hidden" r:id="rId4"/>
    <sheet name="16.04" sheetId="5" state="hidden" r:id="rId5"/>
    <sheet name="20.04" sheetId="6" state="hidden" r:id="rId6"/>
    <sheet name="23.04" sheetId="7" state="hidden" r:id="rId7"/>
    <sheet name="27.04" sheetId="8" state="hidden" r:id="rId8"/>
    <sheet name="30.04" sheetId="9" state="hidden" r:id="rId9"/>
    <sheet name="07.05" sheetId="10" r:id="rId10"/>
  </sheets>
  <definedNames>
    <definedName name="_xlnm.Print_Area" localSheetId="1">'06.04'!$A$1:$AF$27</definedName>
    <definedName name="_xlnm.Print_Area" localSheetId="9">'07.05'!$A$1:$AF$27</definedName>
    <definedName name="_xlnm.Print_Area" localSheetId="2">'09.04'!$A$1:$AF$27</definedName>
    <definedName name="_xlnm.Print_Area" localSheetId="3">'13.04'!$A$1:$AF$27</definedName>
    <definedName name="_xlnm.Print_Area" localSheetId="4">'16.04'!$A$1:$AF$27</definedName>
    <definedName name="_xlnm.Print_Area" localSheetId="5">'20.04'!$A$1:$AF$27</definedName>
    <definedName name="_xlnm.Print_Area" localSheetId="6">'23.04'!$A$1:$AG$27</definedName>
    <definedName name="_xlnm.Print_Area" localSheetId="7">'27.04'!$A$1:$AF$27</definedName>
    <definedName name="_xlnm.Print_Area" localSheetId="8">'30.04'!$A$1:$AF$27</definedName>
    <definedName name="_xlnm.Print_Area" localSheetId="0">'март 2020'!$A$1:$AF$28</definedName>
  </definedNames>
  <calcPr fullCalcOnLoad="1"/>
</workbook>
</file>

<file path=xl/sharedStrings.xml><?xml version="1.0" encoding="utf-8"?>
<sst xmlns="http://schemas.openxmlformats.org/spreadsheetml/2006/main" count="960" uniqueCount="73">
  <si>
    <t>№  п/п</t>
  </si>
  <si>
    <t>Наименование     хозяйств</t>
  </si>
  <si>
    <t xml:space="preserve"> </t>
  </si>
  <si>
    <t>итого по району</t>
  </si>
  <si>
    <t>итого по округу</t>
  </si>
  <si>
    <t>план</t>
  </si>
  <si>
    <t>факт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</si>
  <si>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</si>
  <si>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</si>
  <si>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</si>
  <si>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</si>
  <si>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</si>
  <si>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</si>
  <si>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</si>
  <si>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</si>
  <si>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</si>
  <si>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</si>
  <si>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</si>
  <si>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гектар</t>
  </si>
  <si>
    <t>Яровой сев, всего</t>
  </si>
  <si>
    <t xml:space="preserve">Пшеница </t>
  </si>
  <si>
    <t>Яровые зерновые культуры</t>
  </si>
  <si>
    <t>Картофель</t>
  </si>
  <si>
    <t>Ячмень</t>
  </si>
  <si>
    <t>Кукуруза на зерно</t>
  </si>
  <si>
    <t>Овощи</t>
  </si>
  <si>
    <t>ИТОГО:</t>
  </si>
  <si>
    <t>Всего кормовых культур</t>
  </si>
  <si>
    <t>Кукуруза</t>
  </si>
  <si>
    <t xml:space="preserve">Гибель озимых </t>
  </si>
  <si>
    <t xml:space="preserve">факт </t>
  </si>
  <si>
    <t>Подкормка озимых</t>
  </si>
  <si>
    <t>Подкормка многолетних трав</t>
  </si>
  <si>
    <t>Пересев озимых яровыми</t>
  </si>
  <si>
    <t xml:space="preserve">Рапс </t>
  </si>
  <si>
    <t>Соя</t>
  </si>
  <si>
    <t>Многолетние беспокровные травы, всего</t>
  </si>
  <si>
    <t>Подготовлено почвы под посев</t>
  </si>
  <si>
    <t>11.</t>
  </si>
  <si>
    <t>АО "Чаадаевское"</t>
  </si>
  <si>
    <t>ООО "Борисоглебское"</t>
  </si>
  <si>
    <t>СПК "Булатниково"</t>
  </si>
  <si>
    <t>ООО ГК "Сельхозпродукт"</t>
  </si>
  <si>
    <t>ООО "Маяк"</t>
  </si>
  <si>
    <t>ООО "Степаньковское"</t>
  </si>
  <si>
    <t>СПК "Муромский"</t>
  </si>
  <si>
    <t>СПК "Кедр"</t>
  </si>
  <si>
    <t>СПК "Стригинский"</t>
  </si>
  <si>
    <t>ООО "Мечта плюс"</t>
  </si>
  <si>
    <t>ЗАО "Выбор"</t>
  </si>
  <si>
    <t>СПК "Мир"</t>
  </si>
  <si>
    <t>13.</t>
  </si>
  <si>
    <t>14.</t>
  </si>
  <si>
    <t>15.</t>
  </si>
  <si>
    <t>ООО "Преображение"</t>
  </si>
  <si>
    <t>АО ПЗ "Нива"</t>
  </si>
  <si>
    <t>МУП МТС "Окская"</t>
  </si>
  <si>
    <t>К(Ф)Х Мусаев Д.Г.О.</t>
  </si>
  <si>
    <t>Овес</t>
  </si>
  <si>
    <t>Однолетние травы /силосные</t>
  </si>
  <si>
    <t>КФХ Ахтариева Р.В.</t>
  </si>
  <si>
    <t>Сведения о ходе полевых работ по состоянию на  26 марта 2020  года</t>
  </si>
  <si>
    <t>Сведения о ходе полевых работ по состоянию на  06 апреля 2020  года</t>
  </si>
  <si>
    <t>Сведения о ходе полевых работ по состоянию на  09 апреля 2020  года</t>
  </si>
  <si>
    <t>Сведения о ходе полевых работ по состоянию на  13 апреля 2020  года</t>
  </si>
  <si>
    <t>Сведения о ходе полевых работ по состоянию на  16 апреля 2020  года</t>
  </si>
  <si>
    <t>Сведения о ходе полевых работ по состоянию на  20 апреля 2020  года</t>
  </si>
  <si>
    <t>Сведения о ходе полевых работ по состоянию на  23 апреля 2020  года</t>
  </si>
  <si>
    <t>ИТОГО К(Ф)Х</t>
  </si>
  <si>
    <t>Рапс</t>
  </si>
  <si>
    <t>Сведения о ходе полевых работ по состоянию на  27 апреля 2020  года</t>
  </si>
  <si>
    <t>Сведения о ходе полевых работ по состоянию на  30 апреля 2020  года</t>
  </si>
  <si>
    <t>Сведения о ходе полевых работ по состоянию на  07 мая 2020 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</si>
</sst>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5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4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172" fontId="9" fillId="0" borderId="30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72" fontId="9" fillId="0" borderId="32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" fontId="9" fillId="0" borderId="32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9" fillId="0" borderId="38" xfId="0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Fill="1" applyBorder="1" applyAlignment="1">
      <alignment/>
    </xf>
    <xf numFmtId="0" fontId="9" fillId="0" borderId="47" xfId="0" applyFont="1" applyBorder="1" applyAlignment="1">
      <alignment horizontal="center"/>
    </xf>
    <xf numFmtId="1" fontId="9" fillId="0" borderId="48" xfId="0" applyNumberFormat="1" applyFont="1" applyBorder="1" applyAlignment="1">
      <alignment horizontal="center"/>
    </xf>
    <xf numFmtId="1" fontId="9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9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1" fontId="9" fillId="0" borderId="45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172" fontId="9" fillId="0" borderId="21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46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17" xfId="0" applyFont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6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58" xfId="0" applyFont="1" applyBorder="1" applyAlignment="1">
      <alignment horizontal="center"/>
    </xf>
    <xf numFmtId="1" fontId="9" fillId="0" borderId="59" xfId="0" applyNumberFormat="1" applyFont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1" fontId="9" fillId="0" borderId="62" xfId="0" applyNumberFormat="1" applyFont="1" applyBorder="1" applyAlignment="1">
      <alignment horizontal="center"/>
    </xf>
    <xf numFmtId="1" fontId="9" fillId="0" borderId="63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72" fontId="9" fillId="0" borderId="60" xfId="0" applyNumberFormat="1" applyFont="1" applyBorder="1" applyAlignment="1">
      <alignment horizontal="center"/>
    </xf>
    <xf numFmtId="172" fontId="9" fillId="0" borderId="63" xfId="0" applyNumberFormat="1" applyFont="1" applyBorder="1" applyAlignment="1">
      <alignment horizontal="center"/>
    </xf>
    <xf numFmtId="172" fontId="9" fillId="0" borderId="59" xfId="0" applyNumberFormat="1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1" fontId="9" fillId="0" borderId="56" xfId="0" applyNumberFormat="1" applyFont="1" applyBorder="1" applyAlignment="1">
      <alignment horizontal="center"/>
    </xf>
    <xf numFmtId="172" fontId="9" fillId="0" borderId="57" xfId="0" applyNumberFormat="1" applyFont="1" applyBorder="1" applyAlignment="1">
      <alignment horizontal="center"/>
    </xf>
    <xf numFmtId="1" fontId="9" fillId="0" borderId="57" xfId="0" applyNumberFormat="1" applyFont="1" applyBorder="1" applyAlignment="1">
      <alignment horizontal="center"/>
    </xf>
    <xf numFmtId="172" fontId="9" fillId="0" borderId="56" xfId="0" applyNumberFormat="1" applyFont="1" applyBorder="1" applyAlignment="1">
      <alignment horizontal="center"/>
    </xf>
    <xf numFmtId="0" fontId="9" fillId="0" borderId="66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56" xfId="0" applyFont="1" applyBorder="1" applyAlignment="1">
      <alignment horizontal="center" vertical="center" wrapText="1"/>
    </xf>
    <xf numFmtId="1" fontId="9" fillId="0" borderId="58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" fontId="9" fillId="0" borderId="61" xfId="0" applyNumberFormat="1" applyFont="1" applyBorder="1" applyAlignment="1">
      <alignment horizontal="center"/>
    </xf>
    <xf numFmtId="0" fontId="6" fillId="30" borderId="0" xfId="0" applyFont="1" applyFill="1" applyAlignment="1">
      <alignment/>
    </xf>
    <xf numFmtId="0" fontId="6" fillId="30" borderId="0" xfId="0" applyFont="1" applyFill="1" applyBorder="1" applyAlignment="1">
      <alignment/>
    </xf>
    <xf numFmtId="0" fontId="9" fillId="0" borderId="69" xfId="0" applyFont="1" applyFill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Fill="1" applyBorder="1" applyAlignment="1">
      <alignment horizontal="left"/>
    </xf>
    <xf numFmtId="1" fontId="9" fillId="0" borderId="72" xfId="0" applyNumberFormat="1" applyFont="1" applyBorder="1" applyAlignment="1">
      <alignment horizontal="center"/>
    </xf>
    <xf numFmtId="1" fontId="9" fillId="0" borderId="73" xfId="0" applyNumberFormat="1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5" xfId="0" applyFont="1" applyBorder="1" applyAlignment="1">
      <alignment horizontal="center"/>
    </xf>
    <xf numFmtId="1" fontId="9" fillId="0" borderId="70" xfId="0" applyNumberFormat="1" applyFont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9" fillId="0" borderId="75" xfId="0" applyFont="1" applyBorder="1" applyAlignment="1">
      <alignment horizontal="left"/>
    </xf>
    <xf numFmtId="1" fontId="9" fillId="0" borderId="72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1" fontId="9" fillId="0" borderId="77" xfId="0" applyNumberFormat="1" applyFont="1" applyFill="1" applyBorder="1" applyAlignment="1">
      <alignment horizontal="center"/>
    </xf>
    <xf numFmtId="0" fontId="9" fillId="31" borderId="78" xfId="0" applyFont="1" applyFill="1" applyBorder="1" applyAlignment="1">
      <alignment/>
    </xf>
    <xf numFmtId="0" fontId="9" fillId="31" borderId="69" xfId="0" applyFont="1" applyFill="1" applyBorder="1" applyAlignment="1">
      <alignment horizontal="center"/>
    </xf>
    <xf numFmtId="1" fontId="9" fillId="31" borderId="79" xfId="0" applyNumberFormat="1" applyFont="1" applyFill="1" applyBorder="1" applyAlignment="1">
      <alignment horizontal="center"/>
    </xf>
    <xf numFmtId="1" fontId="9" fillId="31" borderId="80" xfId="0" applyNumberFormat="1" applyFont="1" applyFill="1" applyBorder="1" applyAlignment="1">
      <alignment horizontal="center"/>
    </xf>
    <xf numFmtId="0" fontId="9" fillId="31" borderId="79" xfId="0" applyFont="1" applyFill="1" applyBorder="1" applyAlignment="1">
      <alignment horizontal="center"/>
    </xf>
    <xf numFmtId="0" fontId="9" fillId="31" borderId="81" xfId="0" applyFont="1" applyFill="1" applyBorder="1" applyAlignment="1">
      <alignment horizontal="center"/>
    </xf>
    <xf numFmtId="0" fontId="9" fillId="31" borderId="82" xfId="0" applyFont="1" applyFill="1" applyBorder="1" applyAlignment="1">
      <alignment horizontal="center"/>
    </xf>
    <xf numFmtId="1" fontId="9" fillId="31" borderId="69" xfId="0" applyNumberFormat="1" applyFont="1" applyFill="1" applyBorder="1" applyAlignment="1">
      <alignment horizontal="center"/>
    </xf>
    <xf numFmtId="0" fontId="9" fillId="31" borderId="83" xfId="0" applyFont="1" applyFill="1" applyBorder="1" applyAlignment="1">
      <alignment/>
    </xf>
    <xf numFmtId="0" fontId="9" fillId="31" borderId="83" xfId="0" applyFont="1" applyFill="1" applyBorder="1" applyAlignment="1">
      <alignment horizontal="center"/>
    </xf>
    <xf numFmtId="0" fontId="9" fillId="31" borderId="0" xfId="0" applyFont="1" applyFill="1" applyBorder="1" applyAlignment="1">
      <alignment horizontal="center"/>
    </xf>
    <xf numFmtId="1" fontId="9" fillId="31" borderId="0" xfId="0" applyNumberFormat="1" applyFont="1" applyFill="1" applyBorder="1" applyAlignment="1">
      <alignment horizontal="center"/>
    </xf>
    <xf numFmtId="1" fontId="9" fillId="31" borderId="83" xfId="0" applyNumberFormat="1" applyFont="1" applyFill="1" applyBorder="1" applyAlignment="1">
      <alignment horizontal="center"/>
    </xf>
    <xf numFmtId="1" fontId="9" fillId="31" borderId="82" xfId="0" applyNumberFormat="1" applyFont="1" applyFill="1" applyBorder="1" applyAlignment="1">
      <alignment horizontal="center"/>
    </xf>
    <xf numFmtId="1" fontId="9" fillId="0" borderId="59" xfId="0" applyNumberFormat="1" applyFont="1" applyFill="1" applyBorder="1" applyAlignment="1">
      <alignment horizontal="center"/>
    </xf>
    <xf numFmtId="1" fontId="9" fillId="0" borderId="62" xfId="0" applyNumberFormat="1" applyFont="1" applyFill="1" applyBorder="1" applyAlignment="1">
      <alignment horizontal="center"/>
    </xf>
    <xf numFmtId="0" fontId="9" fillId="0" borderId="84" xfId="0" applyFont="1" applyFill="1" applyBorder="1" applyAlignment="1">
      <alignment/>
    </xf>
    <xf numFmtId="0" fontId="9" fillId="0" borderId="85" xfId="0" applyFont="1" applyFill="1" applyBorder="1" applyAlignment="1">
      <alignment/>
    </xf>
    <xf numFmtId="1" fontId="9" fillId="0" borderId="84" xfId="0" applyNumberFormat="1" applyFont="1" applyFill="1" applyBorder="1" applyAlignment="1">
      <alignment horizontal="center"/>
    </xf>
    <xf numFmtId="0" fontId="9" fillId="0" borderId="86" xfId="0" applyFont="1" applyBorder="1" applyAlignment="1">
      <alignment horizontal="center"/>
    </xf>
    <xf numFmtId="1" fontId="9" fillId="0" borderId="86" xfId="0" applyNumberFormat="1" applyFont="1" applyBorder="1" applyAlignment="1">
      <alignment horizontal="center"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87" xfId="0" applyFont="1" applyBorder="1" applyAlignment="1">
      <alignment horizontal="center"/>
    </xf>
    <xf numFmtId="1" fontId="9" fillId="0" borderId="60" xfId="0" applyNumberFormat="1" applyFont="1" applyFill="1" applyBorder="1" applyAlignment="1">
      <alignment horizontal="center"/>
    </xf>
    <xf numFmtId="1" fontId="9" fillId="0" borderId="63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172" fontId="9" fillId="0" borderId="87" xfId="0" applyNumberFormat="1" applyFont="1" applyBorder="1" applyAlignment="1">
      <alignment horizontal="center"/>
    </xf>
    <xf numFmtId="172" fontId="9" fillId="0" borderId="88" xfId="0" applyNumberFormat="1" applyFont="1" applyBorder="1" applyAlignment="1">
      <alignment horizontal="center"/>
    </xf>
    <xf numFmtId="1" fontId="9" fillId="0" borderId="87" xfId="0" applyNumberFormat="1" applyFont="1" applyBorder="1" applyAlignment="1">
      <alignment horizontal="center"/>
    </xf>
    <xf numFmtId="1" fontId="9" fillId="0" borderId="88" xfId="0" applyNumberFormat="1" applyFont="1" applyBorder="1" applyAlignment="1">
      <alignment horizontal="center"/>
    </xf>
    <xf numFmtId="0" fontId="9" fillId="0" borderId="71" xfId="0" applyFont="1" applyFill="1" applyBorder="1" applyAlignment="1">
      <alignment/>
    </xf>
    <xf numFmtId="0" fontId="9" fillId="0" borderId="72" xfId="0" applyFont="1" applyBorder="1" applyAlignment="1">
      <alignment horizontal="center"/>
    </xf>
    <xf numFmtId="1" fontId="9" fillId="0" borderId="76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172" fontId="9" fillId="0" borderId="73" xfId="0" applyNumberFormat="1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77" xfId="0" applyNumberFormat="1" applyFont="1" applyBorder="1" applyAlignment="1">
      <alignment horizontal="center"/>
    </xf>
    <xf numFmtId="1" fontId="9" fillId="0" borderId="89" xfId="0" applyNumberFormat="1" applyFont="1" applyFill="1" applyBorder="1" applyAlignment="1">
      <alignment horizontal="center"/>
    </xf>
    <xf numFmtId="1" fontId="9" fillId="0" borderId="90" xfId="0" applyNumberFormat="1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91" xfId="0" applyNumberFormat="1" applyFont="1" applyBorder="1" applyAlignment="1">
      <alignment horizontal="center"/>
    </xf>
    <xf numFmtId="172" fontId="9" fillId="30" borderId="32" xfId="0" applyNumberFormat="1" applyFont="1" applyFill="1" applyBorder="1" applyAlignment="1">
      <alignment horizontal="center"/>
    </xf>
    <xf numFmtId="0" fontId="9" fillId="30" borderId="69" xfId="0" applyFont="1" applyFill="1" applyBorder="1" applyAlignment="1">
      <alignment horizontal="center"/>
    </xf>
    <xf numFmtId="0" fontId="9" fillId="30" borderId="78" xfId="0" applyFont="1" applyFill="1" applyBorder="1" applyAlignment="1">
      <alignment/>
    </xf>
    <xf numFmtId="1" fontId="9" fillId="30" borderId="79" xfId="0" applyNumberFormat="1" applyFont="1" applyFill="1" applyBorder="1" applyAlignment="1">
      <alignment horizontal="center"/>
    </xf>
    <xf numFmtId="1" fontId="9" fillId="30" borderId="80" xfId="0" applyNumberFormat="1" applyFont="1" applyFill="1" applyBorder="1" applyAlignment="1">
      <alignment horizontal="center"/>
    </xf>
    <xf numFmtId="0" fontId="9" fillId="30" borderId="79" xfId="0" applyFont="1" applyFill="1" applyBorder="1" applyAlignment="1">
      <alignment horizontal="center"/>
    </xf>
    <xf numFmtId="0" fontId="9" fillId="30" borderId="81" xfId="0" applyFont="1" applyFill="1" applyBorder="1" applyAlignment="1">
      <alignment horizontal="center"/>
    </xf>
    <xf numFmtId="0" fontId="9" fillId="30" borderId="82" xfId="0" applyFont="1" applyFill="1" applyBorder="1" applyAlignment="1">
      <alignment horizontal="center"/>
    </xf>
    <xf numFmtId="1" fontId="9" fillId="30" borderId="69" xfId="0" applyNumberFormat="1" applyFont="1" applyFill="1" applyBorder="1" applyAlignment="1">
      <alignment horizontal="center"/>
    </xf>
    <xf numFmtId="0" fontId="9" fillId="30" borderId="83" xfId="0" applyFont="1" applyFill="1" applyBorder="1" applyAlignment="1">
      <alignment/>
    </xf>
    <xf numFmtId="0" fontId="9" fillId="30" borderId="83" xfId="0" applyFont="1" applyFill="1" applyBorder="1" applyAlignment="1">
      <alignment horizontal="center"/>
    </xf>
    <xf numFmtId="0" fontId="9" fillId="30" borderId="0" xfId="0" applyFont="1" applyFill="1" applyBorder="1" applyAlignment="1">
      <alignment horizontal="center"/>
    </xf>
    <xf numFmtId="1" fontId="9" fillId="30" borderId="0" xfId="0" applyNumberFormat="1" applyFont="1" applyFill="1" applyBorder="1" applyAlignment="1">
      <alignment horizontal="center"/>
    </xf>
    <xf numFmtId="1" fontId="9" fillId="30" borderId="83" xfId="0" applyNumberFormat="1" applyFont="1" applyFill="1" applyBorder="1" applyAlignment="1">
      <alignment horizontal="center"/>
    </xf>
    <xf numFmtId="1" fontId="9" fillId="30" borderId="82" xfId="0" applyNumberFormat="1" applyFont="1" applyFill="1" applyBorder="1" applyAlignment="1">
      <alignment horizontal="center"/>
    </xf>
    <xf numFmtId="0" fontId="9" fillId="30" borderId="0" xfId="0" applyFont="1" applyFill="1" applyBorder="1" applyAlignment="1">
      <alignment/>
    </xf>
    <xf numFmtId="0" fontId="9" fillId="0" borderId="83" xfId="0" applyFont="1" applyBorder="1" applyAlignment="1">
      <alignment horizontal="center"/>
    </xf>
    <xf numFmtId="0" fontId="9" fillId="0" borderId="83" xfId="0" applyFont="1" applyFill="1" applyBorder="1" applyAlignment="1">
      <alignment horizontal="left"/>
    </xf>
    <xf numFmtId="0" fontId="9" fillId="0" borderId="81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1" fontId="9" fillId="0" borderId="69" xfId="0" applyNumberFormat="1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1" fontId="9" fillId="0" borderId="80" xfId="0" applyNumberFormat="1" applyFont="1" applyBorder="1" applyAlignment="1">
      <alignment horizontal="center"/>
    </xf>
    <xf numFmtId="172" fontId="9" fillId="0" borderId="69" xfId="0" applyNumberFormat="1" applyFont="1" applyBorder="1" applyAlignment="1">
      <alignment horizontal="center"/>
    </xf>
    <xf numFmtId="1" fontId="9" fillId="0" borderId="79" xfId="0" applyNumberFormat="1" applyFont="1" applyBorder="1" applyAlignment="1">
      <alignment horizontal="center"/>
    </xf>
    <xf numFmtId="0" fontId="9" fillId="0" borderId="83" xfId="0" applyFont="1" applyFill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82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83" xfId="0" applyNumberFormat="1" applyFont="1" applyBorder="1" applyAlignment="1">
      <alignment horizontal="center"/>
    </xf>
    <xf numFmtId="0" fontId="9" fillId="30" borderId="32" xfId="0" applyFont="1" applyFill="1" applyBorder="1" applyAlignment="1">
      <alignment horizontal="center"/>
    </xf>
    <xf numFmtId="0" fontId="9" fillId="30" borderId="67" xfId="0" applyFont="1" applyFill="1" applyBorder="1" applyAlignment="1">
      <alignment/>
    </xf>
    <xf numFmtId="0" fontId="9" fillId="30" borderId="29" xfId="0" applyFont="1" applyFill="1" applyBorder="1" applyAlignment="1">
      <alignment horizontal="center"/>
    </xf>
    <xf numFmtId="1" fontId="9" fillId="30" borderId="30" xfId="0" applyNumberFormat="1" applyFont="1" applyFill="1" applyBorder="1" applyAlignment="1">
      <alignment horizontal="center"/>
    </xf>
    <xf numFmtId="1" fontId="9" fillId="30" borderId="31" xfId="0" applyNumberFormat="1" applyFont="1" applyFill="1" applyBorder="1" applyAlignment="1">
      <alignment horizontal="center"/>
    </xf>
    <xf numFmtId="0" fontId="9" fillId="30" borderId="30" xfId="0" applyFont="1" applyFill="1" applyBorder="1" applyAlignment="1">
      <alignment horizontal="center"/>
    </xf>
    <xf numFmtId="1" fontId="9" fillId="30" borderId="29" xfId="0" applyNumberFormat="1" applyFont="1" applyFill="1" applyBorder="1" applyAlignment="1">
      <alignment horizontal="center"/>
    </xf>
    <xf numFmtId="172" fontId="9" fillId="30" borderId="31" xfId="0" applyNumberFormat="1" applyFont="1" applyFill="1" applyBorder="1" applyAlignment="1">
      <alignment horizontal="center"/>
    </xf>
    <xf numFmtId="172" fontId="9" fillId="30" borderId="29" xfId="0" applyNumberFormat="1" applyFont="1" applyFill="1" applyBorder="1" applyAlignment="1">
      <alignment horizontal="center"/>
    </xf>
    <xf numFmtId="172" fontId="9" fillId="30" borderId="30" xfId="0" applyNumberFormat="1" applyFont="1" applyFill="1" applyBorder="1" applyAlignment="1">
      <alignment horizontal="center"/>
    </xf>
    <xf numFmtId="0" fontId="9" fillId="30" borderId="32" xfId="0" applyFont="1" applyFill="1" applyBorder="1" applyAlignment="1">
      <alignment/>
    </xf>
    <xf numFmtId="0" fontId="9" fillId="30" borderId="28" xfId="0" applyFont="1" applyFill="1" applyBorder="1" applyAlignment="1">
      <alignment horizontal="center"/>
    </xf>
    <xf numFmtId="1" fontId="9" fillId="30" borderId="32" xfId="0" applyNumberFormat="1" applyFont="1" applyFill="1" applyBorder="1" applyAlignment="1">
      <alignment horizont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9" fillId="0" borderId="93" xfId="0" applyNumberFormat="1" applyFont="1" applyBorder="1" applyAlignment="1">
      <alignment horizontal="center"/>
    </xf>
    <xf numFmtId="1" fontId="9" fillId="30" borderId="93" xfId="0" applyNumberFormat="1" applyFont="1" applyFill="1" applyBorder="1" applyAlignment="1">
      <alignment horizontal="center"/>
    </xf>
    <xf numFmtId="1" fontId="9" fillId="0" borderId="93" xfId="0" applyNumberFormat="1" applyFont="1" applyFill="1" applyBorder="1" applyAlignment="1">
      <alignment horizontal="center"/>
    </xf>
    <xf numFmtId="1" fontId="9" fillId="0" borderId="94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9" fillId="0" borderId="95" xfId="0" applyNumberFormat="1" applyFont="1" applyBorder="1" applyAlignment="1">
      <alignment horizontal="center"/>
    </xf>
    <xf numFmtId="1" fontId="9" fillId="0" borderId="96" xfId="0" applyNumberFormat="1" applyFont="1" applyBorder="1" applyAlignment="1">
      <alignment horizontal="center"/>
    </xf>
    <xf numFmtId="1" fontId="9" fillId="0" borderId="97" xfId="0" applyNumberFormat="1" applyFont="1" applyBorder="1" applyAlignment="1">
      <alignment horizontal="center"/>
    </xf>
    <xf numFmtId="1" fontId="9" fillId="30" borderId="96" xfId="0" applyNumberFormat="1" applyFont="1" applyFill="1" applyBorder="1" applyAlignment="1">
      <alignment horizontal="center"/>
    </xf>
    <xf numFmtId="1" fontId="9" fillId="0" borderId="76" xfId="0" applyNumberFormat="1" applyFont="1" applyBorder="1" applyAlignment="1">
      <alignment horizontal="center"/>
    </xf>
    <xf numFmtId="0" fontId="9" fillId="32" borderId="16" xfId="0" applyFont="1" applyFill="1" applyBorder="1" applyAlignment="1">
      <alignment horizontal="center" vertical="center"/>
    </xf>
    <xf numFmtId="0" fontId="9" fillId="32" borderId="55" xfId="0" applyFont="1" applyFill="1" applyBorder="1" applyAlignment="1">
      <alignment horizontal="center" vertical="center"/>
    </xf>
    <xf numFmtId="0" fontId="9" fillId="32" borderId="56" xfId="0" applyFont="1" applyFill="1" applyBorder="1" applyAlignment="1">
      <alignment horizontal="center"/>
    </xf>
    <xf numFmtId="0" fontId="9" fillId="32" borderId="32" xfId="0" applyFont="1" applyFill="1" applyBorder="1" applyAlignment="1">
      <alignment horizontal="center"/>
    </xf>
    <xf numFmtId="0" fontId="9" fillId="32" borderId="57" xfId="0" applyFont="1" applyFill="1" applyBorder="1" applyAlignment="1">
      <alignment horizontal="center"/>
    </xf>
    <xf numFmtId="0" fontId="9" fillId="32" borderId="43" xfId="0" applyFont="1" applyFill="1" applyBorder="1" applyAlignment="1">
      <alignment horizontal="center"/>
    </xf>
    <xf numFmtId="0" fontId="9" fillId="32" borderId="27" xfId="0" applyFont="1" applyFill="1" applyBorder="1" applyAlignment="1">
      <alignment horizontal="center"/>
    </xf>
    <xf numFmtId="0" fontId="9" fillId="32" borderId="82" xfId="0" applyFont="1" applyFill="1" applyBorder="1" applyAlignment="1">
      <alignment horizontal="center"/>
    </xf>
    <xf numFmtId="0" fontId="9" fillId="32" borderId="45" xfId="0" applyFont="1" applyFill="1" applyBorder="1" applyAlignment="1">
      <alignment horizontal="center"/>
    </xf>
    <xf numFmtId="0" fontId="9" fillId="32" borderId="36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/>
    </xf>
    <xf numFmtId="0" fontId="9" fillId="32" borderId="77" xfId="0" applyFont="1" applyFill="1" applyBorder="1" applyAlignment="1">
      <alignment horizontal="center"/>
    </xf>
    <xf numFmtId="0" fontId="8" fillId="30" borderId="10" xfId="0" applyFont="1" applyFill="1" applyBorder="1" applyAlignment="1">
      <alignment/>
    </xf>
    <xf numFmtId="0" fontId="8" fillId="30" borderId="0" xfId="0" applyFont="1" applyFill="1" applyBorder="1" applyAlignment="1">
      <alignment/>
    </xf>
    <xf numFmtId="0" fontId="8" fillId="30" borderId="10" xfId="0" applyFont="1" applyFill="1" applyBorder="1" applyAlignment="1">
      <alignment horizontal="center"/>
    </xf>
    <xf numFmtId="0" fontId="9" fillId="30" borderId="55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/>
    </xf>
    <xf numFmtId="0" fontId="9" fillId="30" borderId="12" xfId="0" applyFont="1" applyFill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/>
    </xf>
    <xf numFmtId="0" fontId="9" fillId="30" borderId="14" xfId="0" applyFont="1" applyFill="1" applyBorder="1" applyAlignment="1">
      <alignment horizontal="center" vertical="center"/>
    </xf>
    <xf numFmtId="0" fontId="9" fillId="30" borderId="16" xfId="0" applyFont="1" applyFill="1" applyBorder="1" applyAlignment="1">
      <alignment horizontal="center" vertical="center"/>
    </xf>
    <xf numFmtId="0" fontId="9" fillId="30" borderId="91" xfId="0" applyFont="1" applyFill="1" applyBorder="1" applyAlignment="1">
      <alignment horizontal="center" vertical="center"/>
    </xf>
    <xf numFmtId="0" fontId="9" fillId="30" borderId="18" xfId="0" applyFont="1" applyFill="1" applyBorder="1" applyAlignment="1">
      <alignment horizontal="center" vertical="center"/>
    </xf>
    <xf numFmtId="0" fontId="9" fillId="30" borderId="19" xfId="0" applyFont="1" applyFill="1" applyBorder="1" applyAlignment="1">
      <alignment horizontal="center" vertical="center"/>
    </xf>
    <xf numFmtId="0" fontId="9" fillId="30" borderId="17" xfId="0" applyFont="1" applyFill="1" applyBorder="1" applyAlignment="1">
      <alignment horizontal="center" vertical="center"/>
    </xf>
    <xf numFmtId="0" fontId="9" fillId="30" borderId="20" xfId="0" applyFont="1" applyFill="1" applyBorder="1" applyAlignment="1">
      <alignment horizontal="center" vertical="center" wrapText="1"/>
    </xf>
    <xf numFmtId="0" fontId="9" fillId="30" borderId="15" xfId="0" applyFont="1" applyFill="1" applyBorder="1" applyAlignment="1">
      <alignment horizontal="center" vertical="center"/>
    </xf>
    <xf numFmtId="0" fontId="9" fillId="30" borderId="20" xfId="0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vertical="center" wrapText="1"/>
    </xf>
    <xf numFmtId="0" fontId="9" fillId="30" borderId="52" xfId="0" applyFont="1" applyFill="1" applyBorder="1" applyAlignment="1">
      <alignment horizontal="center" vertical="center" wrapText="1"/>
    </xf>
    <xf numFmtId="0" fontId="9" fillId="30" borderId="53" xfId="0" applyFont="1" applyFill="1" applyBorder="1" applyAlignment="1">
      <alignment horizontal="center" vertical="center"/>
    </xf>
    <xf numFmtId="0" fontId="9" fillId="30" borderId="55" xfId="0" applyFont="1" applyFill="1" applyBorder="1" applyAlignment="1">
      <alignment horizontal="center" vertical="center"/>
    </xf>
    <xf numFmtId="0" fontId="9" fillId="30" borderId="92" xfId="0" applyFont="1" applyFill="1" applyBorder="1" applyAlignment="1">
      <alignment horizontal="center" vertical="center"/>
    </xf>
    <xf numFmtId="0" fontId="9" fillId="30" borderId="52" xfId="0" applyFont="1" applyFill="1" applyBorder="1" applyAlignment="1">
      <alignment vertical="center" wrapText="1"/>
    </xf>
    <xf numFmtId="0" fontId="9" fillId="30" borderId="54" xfId="0" applyFont="1" applyFill="1" applyBorder="1" applyAlignment="1">
      <alignment horizontal="center" vertical="center"/>
    </xf>
    <xf numFmtId="0" fontId="9" fillId="30" borderId="52" xfId="0" applyFont="1" applyFill="1" applyBorder="1" applyAlignment="1">
      <alignment horizontal="center" vertical="center"/>
    </xf>
    <xf numFmtId="0" fontId="9" fillId="30" borderId="56" xfId="0" applyFont="1" applyFill="1" applyBorder="1" applyAlignment="1">
      <alignment horizontal="center" vertical="center" wrapText="1"/>
    </xf>
    <xf numFmtId="0" fontId="9" fillId="30" borderId="66" xfId="0" applyFont="1" applyFill="1" applyBorder="1" applyAlignment="1">
      <alignment/>
    </xf>
    <xf numFmtId="0" fontId="9" fillId="30" borderId="58" xfId="0" applyFont="1" applyFill="1" applyBorder="1" applyAlignment="1">
      <alignment horizontal="center"/>
    </xf>
    <xf numFmtId="1" fontId="9" fillId="30" borderId="12" xfId="0" applyNumberFormat="1" applyFont="1" applyFill="1" applyBorder="1" applyAlignment="1">
      <alignment horizontal="center"/>
    </xf>
    <xf numFmtId="1" fontId="9" fillId="30" borderId="60" xfId="0" applyNumberFormat="1" applyFont="1" applyFill="1" applyBorder="1" applyAlignment="1">
      <alignment horizontal="center"/>
    </xf>
    <xf numFmtId="0" fontId="9" fillId="30" borderId="59" xfId="0" applyFont="1" applyFill="1" applyBorder="1" applyAlignment="1">
      <alignment horizontal="center"/>
    </xf>
    <xf numFmtId="0" fontId="9" fillId="30" borderId="56" xfId="0" applyFont="1" applyFill="1" applyBorder="1" applyAlignment="1">
      <alignment horizontal="center"/>
    </xf>
    <xf numFmtId="1" fontId="9" fillId="30" borderId="86" xfId="0" applyNumberFormat="1" applyFont="1" applyFill="1" applyBorder="1" applyAlignment="1">
      <alignment horizontal="center"/>
    </xf>
    <xf numFmtId="172" fontId="9" fillId="30" borderId="60" xfId="0" applyNumberFormat="1" applyFont="1" applyFill="1" applyBorder="1" applyAlignment="1">
      <alignment horizontal="center"/>
    </xf>
    <xf numFmtId="172" fontId="9" fillId="30" borderId="59" xfId="0" applyNumberFormat="1" applyFont="1" applyFill="1" applyBorder="1" applyAlignment="1">
      <alignment horizontal="center"/>
    </xf>
    <xf numFmtId="1" fontId="9" fillId="30" borderId="59" xfId="0" applyNumberFormat="1" applyFont="1" applyFill="1" applyBorder="1" applyAlignment="1">
      <alignment horizontal="center"/>
    </xf>
    <xf numFmtId="0" fontId="9" fillId="30" borderId="64" xfId="0" applyFont="1" applyFill="1" applyBorder="1" applyAlignment="1">
      <alignment horizontal="center"/>
    </xf>
    <xf numFmtId="1" fontId="9" fillId="30" borderId="56" xfId="0" applyNumberFormat="1" applyFont="1" applyFill="1" applyBorder="1" applyAlignment="1">
      <alignment horizontal="center"/>
    </xf>
    <xf numFmtId="172" fontId="9" fillId="30" borderId="56" xfId="0" applyNumberFormat="1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0" fontId="9" fillId="30" borderId="57" xfId="0" applyFont="1" applyFill="1" applyBorder="1" applyAlignment="1">
      <alignment horizontal="center"/>
    </xf>
    <xf numFmtId="0" fontId="9" fillId="30" borderId="68" xfId="0" applyFont="1" applyFill="1" applyBorder="1" applyAlignment="1">
      <alignment/>
    </xf>
    <xf numFmtId="0" fontId="9" fillId="30" borderId="61" xfId="0" applyFont="1" applyFill="1" applyBorder="1" applyAlignment="1">
      <alignment horizontal="center"/>
    </xf>
    <xf numFmtId="1" fontId="9" fillId="30" borderId="62" xfId="0" applyNumberFormat="1" applyFont="1" applyFill="1" applyBorder="1" applyAlignment="1">
      <alignment horizontal="center"/>
    </xf>
    <xf numFmtId="1" fontId="9" fillId="30" borderId="63" xfId="0" applyNumberFormat="1" applyFont="1" applyFill="1" applyBorder="1" applyAlignment="1">
      <alignment horizontal="center"/>
    </xf>
    <xf numFmtId="0" fontId="9" fillId="30" borderId="62" xfId="0" applyFont="1" applyFill="1" applyBorder="1" applyAlignment="1">
      <alignment horizontal="center"/>
    </xf>
    <xf numFmtId="1" fontId="9" fillId="30" borderId="94" xfId="0" applyNumberFormat="1" applyFont="1" applyFill="1" applyBorder="1" applyAlignment="1">
      <alignment horizontal="center"/>
    </xf>
    <xf numFmtId="172" fontId="9" fillId="30" borderId="63" xfId="0" applyNumberFormat="1" applyFont="1" applyFill="1" applyBorder="1" applyAlignment="1">
      <alignment horizontal="center"/>
    </xf>
    <xf numFmtId="172" fontId="9" fillId="30" borderId="61" xfId="0" applyNumberFormat="1" applyFont="1" applyFill="1" applyBorder="1" applyAlignment="1">
      <alignment horizontal="center"/>
    </xf>
    <xf numFmtId="0" fontId="9" fillId="30" borderId="65" xfId="0" applyFont="1" applyFill="1" applyBorder="1" applyAlignment="1">
      <alignment horizontal="center"/>
    </xf>
    <xf numFmtId="172" fontId="9" fillId="30" borderId="57" xfId="0" applyNumberFormat="1" applyFont="1" applyFill="1" applyBorder="1" applyAlignment="1">
      <alignment horizontal="center"/>
    </xf>
    <xf numFmtId="1" fontId="9" fillId="30" borderId="57" xfId="0" applyNumberFormat="1" applyFont="1" applyFill="1" applyBorder="1" applyAlignment="1">
      <alignment horizontal="center"/>
    </xf>
    <xf numFmtId="0" fontId="9" fillId="30" borderId="43" xfId="0" applyFont="1" applyFill="1" applyBorder="1" applyAlignment="1">
      <alignment horizontal="center"/>
    </xf>
    <xf numFmtId="0" fontId="9" fillId="30" borderId="37" xfId="0" applyFont="1" applyFill="1" applyBorder="1" applyAlignment="1">
      <alignment/>
    </xf>
    <xf numFmtId="0" fontId="9" fillId="30" borderId="38" xfId="0" applyFont="1" applyFill="1" applyBorder="1" applyAlignment="1">
      <alignment horizontal="center"/>
    </xf>
    <xf numFmtId="1" fontId="9" fillId="30" borderId="44" xfId="0" applyNumberFormat="1" applyFont="1" applyFill="1" applyBorder="1" applyAlignment="1">
      <alignment horizontal="center"/>
    </xf>
    <xf numFmtId="1" fontId="9" fillId="30" borderId="39" xfId="0" applyNumberFormat="1" applyFont="1" applyFill="1" applyBorder="1" applyAlignment="1">
      <alignment horizontal="center"/>
    </xf>
    <xf numFmtId="0" fontId="9" fillId="30" borderId="40" xfId="0" applyFont="1" applyFill="1" applyBorder="1" applyAlignment="1">
      <alignment horizontal="center"/>
    </xf>
    <xf numFmtId="0" fontId="9" fillId="30" borderId="41" xfId="0" applyFont="1" applyFill="1" applyBorder="1" applyAlignment="1">
      <alignment horizontal="center"/>
    </xf>
    <xf numFmtId="1" fontId="9" fillId="30" borderId="40" xfId="0" applyNumberFormat="1" applyFont="1" applyFill="1" applyBorder="1" applyAlignment="1">
      <alignment horizontal="center"/>
    </xf>
    <xf numFmtId="0" fontId="9" fillId="30" borderId="44" xfId="0" applyFont="1" applyFill="1" applyBorder="1" applyAlignment="1">
      <alignment horizontal="center"/>
    </xf>
    <xf numFmtId="0" fontId="9" fillId="30" borderId="37" xfId="0" applyFont="1" applyFill="1" applyBorder="1" applyAlignment="1">
      <alignment horizontal="center"/>
    </xf>
    <xf numFmtId="0" fontId="9" fillId="30" borderId="42" xfId="0" applyFont="1" applyFill="1" applyBorder="1" applyAlignment="1">
      <alignment horizontal="center"/>
    </xf>
    <xf numFmtId="1" fontId="9" fillId="30" borderId="43" xfId="0" applyNumberFormat="1" applyFont="1" applyFill="1" applyBorder="1" applyAlignment="1">
      <alignment horizontal="center"/>
    </xf>
    <xf numFmtId="1" fontId="9" fillId="30" borderId="42" xfId="0" applyNumberFormat="1" applyFont="1" applyFill="1" applyBorder="1" applyAlignment="1">
      <alignment horizontal="center"/>
    </xf>
    <xf numFmtId="0" fontId="9" fillId="30" borderId="26" xfId="0" applyFont="1" applyFill="1" applyBorder="1" applyAlignment="1">
      <alignment horizontal="center"/>
    </xf>
    <xf numFmtId="0" fontId="9" fillId="30" borderId="26" xfId="0" applyFont="1" applyFill="1" applyBorder="1" applyAlignment="1">
      <alignment horizontal="left"/>
    </xf>
    <xf numFmtId="0" fontId="9" fillId="30" borderId="47" xfId="0" applyFont="1" applyFill="1" applyBorder="1" applyAlignment="1">
      <alignment horizontal="center"/>
    </xf>
    <xf numFmtId="0" fontId="9" fillId="30" borderId="48" xfId="0" applyFont="1" applyFill="1" applyBorder="1" applyAlignment="1">
      <alignment horizontal="center"/>
    </xf>
    <xf numFmtId="1" fontId="9" fillId="30" borderId="49" xfId="0" applyNumberFormat="1" applyFont="1" applyFill="1" applyBorder="1" applyAlignment="1">
      <alignment horizontal="center"/>
    </xf>
    <xf numFmtId="0" fontId="9" fillId="30" borderId="24" xfId="0" applyFont="1" applyFill="1" applyBorder="1" applyAlignment="1">
      <alignment horizontal="center"/>
    </xf>
    <xf numFmtId="0" fontId="9" fillId="30" borderId="27" xfId="0" applyFont="1" applyFill="1" applyBorder="1" applyAlignment="1">
      <alignment horizontal="center"/>
    </xf>
    <xf numFmtId="1" fontId="9" fillId="30" borderId="95" xfId="0" applyNumberFormat="1" applyFont="1" applyFill="1" applyBorder="1" applyAlignment="1">
      <alignment horizontal="center"/>
    </xf>
    <xf numFmtId="0" fontId="9" fillId="30" borderId="22" xfId="0" applyFont="1" applyFill="1" applyBorder="1" applyAlignment="1">
      <alignment horizontal="center"/>
    </xf>
    <xf numFmtId="1" fontId="9" fillId="30" borderId="23" xfId="0" applyNumberFormat="1" applyFont="1" applyFill="1" applyBorder="1" applyAlignment="1">
      <alignment horizontal="center"/>
    </xf>
    <xf numFmtId="172" fontId="9" fillId="30" borderId="21" xfId="0" applyNumberFormat="1" applyFont="1" applyFill="1" applyBorder="1" applyAlignment="1">
      <alignment horizontal="center"/>
    </xf>
    <xf numFmtId="1" fontId="9" fillId="30" borderId="22" xfId="0" applyNumberFormat="1" applyFont="1" applyFill="1" applyBorder="1" applyAlignment="1">
      <alignment horizontal="center"/>
    </xf>
    <xf numFmtId="0" fontId="9" fillId="30" borderId="21" xfId="0" applyFont="1" applyFill="1" applyBorder="1" applyAlignment="1">
      <alignment horizontal="center"/>
    </xf>
    <xf numFmtId="0" fontId="9" fillId="30" borderId="25" xfId="0" applyFont="1" applyFill="1" applyBorder="1" applyAlignment="1">
      <alignment horizontal="center"/>
    </xf>
    <xf numFmtId="1" fontId="9" fillId="30" borderId="27" xfId="0" applyNumberFormat="1" applyFont="1" applyFill="1" applyBorder="1" applyAlignment="1">
      <alignment horizontal="center"/>
    </xf>
    <xf numFmtId="1" fontId="9" fillId="30" borderId="25" xfId="0" applyNumberFormat="1" applyFont="1" applyFill="1" applyBorder="1" applyAlignment="1">
      <alignment horizontal="center"/>
    </xf>
    <xf numFmtId="1" fontId="9" fillId="30" borderId="26" xfId="0" applyNumberFormat="1" applyFont="1" applyFill="1" applyBorder="1" applyAlignment="1">
      <alignment horizontal="center"/>
    </xf>
    <xf numFmtId="0" fontId="9" fillId="30" borderId="0" xfId="0" applyFont="1" applyFill="1" applyBorder="1" applyAlignment="1">
      <alignment horizontal="left"/>
    </xf>
    <xf numFmtId="0" fontId="9" fillId="30" borderId="83" xfId="0" applyFont="1" applyFill="1" applyBorder="1" applyAlignment="1">
      <alignment horizontal="left"/>
    </xf>
    <xf numFmtId="172" fontId="9" fillId="30" borderId="69" xfId="0" applyNumberFormat="1" applyFont="1" applyFill="1" applyBorder="1" applyAlignment="1">
      <alignment horizontal="center"/>
    </xf>
    <xf numFmtId="0" fontId="9" fillId="30" borderId="46" xfId="0" applyFont="1" applyFill="1" applyBorder="1" applyAlignment="1">
      <alignment horizontal="center"/>
    </xf>
    <xf numFmtId="0" fontId="9" fillId="30" borderId="46" xfId="0" applyFont="1" applyFill="1" applyBorder="1" applyAlignment="1">
      <alignment/>
    </xf>
    <xf numFmtId="1" fontId="9" fillId="30" borderId="48" xfId="0" applyNumberFormat="1" applyFont="1" applyFill="1" applyBorder="1" applyAlignment="1">
      <alignment horizontal="center"/>
    </xf>
    <xf numFmtId="0" fontId="9" fillId="30" borderId="50" xfId="0" applyFont="1" applyFill="1" applyBorder="1" applyAlignment="1">
      <alignment horizontal="center"/>
    </xf>
    <xf numFmtId="0" fontId="9" fillId="30" borderId="45" xfId="0" applyFont="1" applyFill="1" applyBorder="1" applyAlignment="1">
      <alignment horizontal="center"/>
    </xf>
    <xf numFmtId="1" fontId="9" fillId="30" borderId="97" xfId="0" applyNumberFormat="1" applyFont="1" applyFill="1" applyBorder="1" applyAlignment="1">
      <alignment horizontal="center"/>
    </xf>
    <xf numFmtId="0" fontId="9" fillId="30" borderId="51" xfId="0" applyFont="1" applyFill="1" applyBorder="1" applyAlignment="1">
      <alignment horizontal="center"/>
    </xf>
    <xf numFmtId="1" fontId="9" fillId="30" borderId="45" xfId="0" applyNumberFormat="1" applyFont="1" applyFill="1" applyBorder="1" applyAlignment="1">
      <alignment horizontal="center"/>
    </xf>
    <xf numFmtId="1" fontId="9" fillId="30" borderId="51" xfId="0" applyNumberFormat="1" applyFont="1" applyFill="1" applyBorder="1" applyAlignment="1">
      <alignment horizontal="center"/>
    </xf>
    <xf numFmtId="0" fontId="9" fillId="30" borderId="84" xfId="0" applyFont="1" applyFill="1" applyBorder="1" applyAlignment="1">
      <alignment/>
    </xf>
    <xf numFmtId="0" fontId="9" fillId="30" borderId="86" xfId="0" applyFont="1" applyFill="1" applyBorder="1" applyAlignment="1">
      <alignment horizontal="center"/>
    </xf>
    <xf numFmtId="1" fontId="9" fillId="30" borderId="84" xfId="0" applyNumberFormat="1" applyFont="1" applyFill="1" applyBorder="1" applyAlignment="1">
      <alignment horizontal="center"/>
    </xf>
    <xf numFmtId="0" fontId="9" fillId="30" borderId="87" xfId="0" applyFont="1" applyFill="1" applyBorder="1" applyAlignment="1">
      <alignment horizontal="center"/>
    </xf>
    <xf numFmtId="0" fontId="9" fillId="30" borderId="87" xfId="0" applyFont="1" applyFill="1" applyBorder="1" applyAlignment="1">
      <alignment/>
    </xf>
    <xf numFmtId="172" fontId="9" fillId="30" borderId="87" xfId="0" applyNumberFormat="1" applyFont="1" applyFill="1" applyBorder="1" applyAlignment="1">
      <alignment horizontal="center"/>
    </xf>
    <xf numFmtId="1" fontId="9" fillId="30" borderId="87" xfId="0" applyNumberFormat="1" applyFont="1" applyFill="1" applyBorder="1" applyAlignment="1">
      <alignment horizontal="center"/>
    </xf>
    <xf numFmtId="0" fontId="9" fillId="30" borderId="85" xfId="0" applyFont="1" applyFill="1" applyBorder="1" applyAlignment="1">
      <alignment/>
    </xf>
    <xf numFmtId="0" fontId="9" fillId="30" borderId="90" xfId="0" applyFont="1" applyFill="1" applyBorder="1" applyAlignment="1">
      <alignment horizontal="center"/>
    </xf>
    <xf numFmtId="0" fontId="9" fillId="30" borderId="34" xfId="0" applyFont="1" applyFill="1" applyBorder="1" applyAlignment="1">
      <alignment horizontal="center"/>
    </xf>
    <xf numFmtId="1" fontId="9" fillId="30" borderId="89" xfId="0" applyNumberFormat="1" applyFont="1" applyFill="1" applyBorder="1" applyAlignment="1">
      <alignment horizontal="center"/>
    </xf>
    <xf numFmtId="0" fontId="9" fillId="30" borderId="33" xfId="0" applyFont="1" applyFill="1" applyBorder="1" applyAlignment="1">
      <alignment horizontal="center"/>
    </xf>
    <xf numFmtId="0" fontId="9" fillId="30" borderId="36" xfId="0" applyFont="1" applyFill="1" applyBorder="1" applyAlignment="1">
      <alignment horizontal="center"/>
    </xf>
    <xf numFmtId="0" fontId="9" fillId="30" borderId="35" xfId="0" applyFont="1" applyFill="1" applyBorder="1" applyAlignment="1">
      <alignment horizontal="center"/>
    </xf>
    <xf numFmtId="1" fontId="9" fillId="30" borderId="90" xfId="0" applyNumberFormat="1" applyFont="1" applyFill="1" applyBorder="1" applyAlignment="1">
      <alignment horizontal="center"/>
    </xf>
    <xf numFmtId="0" fontId="9" fillId="30" borderId="88" xfId="0" applyFont="1" applyFill="1" applyBorder="1" applyAlignment="1">
      <alignment/>
    </xf>
    <xf numFmtId="172" fontId="9" fillId="30" borderId="88" xfId="0" applyNumberFormat="1" applyFont="1" applyFill="1" applyBorder="1" applyAlignment="1">
      <alignment horizontal="center"/>
    </xf>
    <xf numFmtId="1" fontId="9" fillId="30" borderId="88" xfId="0" applyNumberFormat="1" applyFont="1" applyFill="1" applyBorder="1" applyAlignment="1">
      <alignment horizontal="center"/>
    </xf>
    <xf numFmtId="0" fontId="9" fillId="30" borderId="70" xfId="0" applyFont="1" applyFill="1" applyBorder="1" applyAlignment="1">
      <alignment horizontal="center"/>
    </xf>
    <xf numFmtId="0" fontId="9" fillId="30" borderId="71" xfId="0" applyFont="1" applyFill="1" applyBorder="1" applyAlignment="1">
      <alignment/>
    </xf>
    <xf numFmtId="1" fontId="9" fillId="30" borderId="72" xfId="0" applyNumberFormat="1" applyFont="1" applyFill="1" applyBorder="1" applyAlignment="1">
      <alignment horizontal="center"/>
    </xf>
    <xf numFmtId="1" fontId="9" fillId="30" borderId="73" xfId="0" applyNumberFormat="1" applyFont="1" applyFill="1" applyBorder="1" applyAlignment="1">
      <alignment horizontal="center"/>
    </xf>
    <xf numFmtId="0" fontId="9" fillId="30" borderId="17" xfId="0" applyFont="1" applyFill="1" applyBorder="1" applyAlignment="1">
      <alignment horizontal="center"/>
    </xf>
    <xf numFmtId="0" fontId="9" fillId="30" borderId="18" xfId="0" applyFont="1" applyFill="1" applyBorder="1" applyAlignment="1">
      <alignment horizontal="center"/>
    </xf>
    <xf numFmtId="1" fontId="9" fillId="30" borderId="19" xfId="0" applyNumberFormat="1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/>
    </xf>
    <xf numFmtId="0" fontId="9" fillId="30" borderId="16" xfId="0" applyFont="1" applyFill="1" applyBorder="1" applyAlignment="1">
      <alignment horizontal="center"/>
    </xf>
    <xf numFmtId="0" fontId="9" fillId="30" borderId="15" xfId="0" applyFont="1" applyFill="1" applyBorder="1" applyAlignment="1">
      <alignment horizontal="center"/>
    </xf>
    <xf numFmtId="1" fontId="9" fillId="30" borderId="91" xfId="0" applyNumberFormat="1" applyFont="1" applyFill="1" applyBorder="1" applyAlignment="1">
      <alignment horizontal="center"/>
    </xf>
    <xf numFmtId="1" fontId="9" fillId="30" borderId="76" xfId="0" applyNumberFormat="1" applyFont="1" applyFill="1" applyBorder="1" applyAlignment="1">
      <alignment horizontal="center"/>
    </xf>
    <xf numFmtId="0" fontId="9" fillId="30" borderId="10" xfId="0" applyFont="1" applyFill="1" applyBorder="1" applyAlignment="1">
      <alignment/>
    </xf>
    <xf numFmtId="0" fontId="9" fillId="30" borderId="75" xfId="0" applyFont="1" applyFill="1" applyBorder="1" applyAlignment="1">
      <alignment horizontal="center"/>
    </xf>
    <xf numFmtId="0" fontId="9" fillId="30" borderId="72" xfId="0" applyFont="1" applyFill="1" applyBorder="1" applyAlignment="1">
      <alignment horizontal="center"/>
    </xf>
    <xf numFmtId="172" fontId="9" fillId="30" borderId="73" xfId="0" applyNumberFormat="1" applyFont="1" applyFill="1" applyBorder="1" applyAlignment="1">
      <alignment horizontal="center"/>
    </xf>
    <xf numFmtId="0" fontId="9" fillId="30" borderId="10" xfId="0" applyFont="1" applyFill="1" applyBorder="1" applyAlignment="1">
      <alignment horizontal="center"/>
    </xf>
    <xf numFmtId="0" fontId="9" fillId="30" borderId="77" xfId="0" applyFont="1" applyFill="1" applyBorder="1" applyAlignment="1">
      <alignment horizontal="center"/>
    </xf>
    <xf numFmtId="1" fontId="9" fillId="30" borderId="10" xfId="0" applyNumberFormat="1" applyFont="1" applyFill="1" applyBorder="1" applyAlignment="1">
      <alignment horizontal="center"/>
    </xf>
    <xf numFmtId="1" fontId="9" fillId="30" borderId="77" xfId="0" applyNumberFormat="1" applyFont="1" applyFill="1" applyBorder="1" applyAlignment="1">
      <alignment horizontal="center"/>
    </xf>
    <xf numFmtId="0" fontId="9" fillId="30" borderId="71" xfId="0" applyFont="1" applyFill="1" applyBorder="1" applyAlignment="1">
      <alignment horizontal="left"/>
    </xf>
    <xf numFmtId="0" fontId="9" fillId="30" borderId="74" xfId="0" applyFont="1" applyFill="1" applyBorder="1" applyAlignment="1">
      <alignment horizontal="center"/>
    </xf>
    <xf numFmtId="0" fontId="9" fillId="30" borderId="76" xfId="0" applyFont="1" applyFill="1" applyBorder="1" applyAlignment="1">
      <alignment horizontal="center"/>
    </xf>
    <xf numFmtId="0" fontId="9" fillId="30" borderId="75" xfId="0" applyFont="1" applyFill="1" applyBorder="1" applyAlignment="1">
      <alignment horizontal="left"/>
    </xf>
    <xf numFmtId="0" fontId="9" fillId="30" borderId="55" xfId="0" applyFont="1" applyFill="1" applyBorder="1" applyAlignment="1">
      <alignment horizontal="center" vertical="center" wrapText="1"/>
    </xf>
    <xf numFmtId="0" fontId="9" fillId="30" borderId="52" xfId="0" applyFont="1" applyFill="1" applyBorder="1" applyAlignment="1">
      <alignment horizontal="center" vertical="center" wrapText="1"/>
    </xf>
    <xf numFmtId="0" fontId="9" fillId="30" borderId="64" xfId="0" applyFont="1" applyFill="1" applyBorder="1" applyAlignment="1">
      <alignment/>
    </xf>
    <xf numFmtId="0" fontId="9" fillId="30" borderId="28" xfId="0" applyFont="1" applyFill="1" applyBorder="1" applyAlignment="1">
      <alignment/>
    </xf>
    <xf numFmtId="0" fontId="9" fillId="30" borderId="65" xfId="0" applyFont="1" applyFill="1" applyBorder="1" applyAlignment="1">
      <alignment/>
    </xf>
    <xf numFmtId="0" fontId="9" fillId="30" borderId="16" xfId="0" applyFont="1" applyFill="1" applyBorder="1" applyAlignment="1">
      <alignment horizontal="center" vertical="center" wrapText="1"/>
    </xf>
    <xf numFmtId="0" fontId="9" fillId="30" borderId="52" xfId="0" applyFont="1" applyFill="1" applyBorder="1" applyAlignment="1">
      <alignment horizontal="center" vertical="center" wrapText="1"/>
    </xf>
    <xf numFmtId="0" fontId="9" fillId="30" borderId="55" xfId="0" applyFont="1" applyFill="1" applyBorder="1" applyAlignment="1">
      <alignment horizontal="center" vertical="center" wrapText="1"/>
    </xf>
    <xf numFmtId="0" fontId="9" fillId="30" borderId="55" xfId="0" applyFont="1" applyFill="1" applyBorder="1" applyAlignment="1">
      <alignment horizontal="center" vertical="top" wrapText="1"/>
    </xf>
    <xf numFmtId="0" fontId="9" fillId="30" borderId="82" xfId="0" applyFont="1" applyFill="1" applyBorder="1" applyAlignment="1">
      <alignment horizontal="center" vertical="top" wrapText="1"/>
    </xf>
    <xf numFmtId="0" fontId="9" fillId="30" borderId="56" xfId="0" applyFont="1" applyFill="1" applyBorder="1" applyAlignment="1">
      <alignment horizontal="center" vertical="top" wrapText="1"/>
    </xf>
    <xf numFmtId="0" fontId="9" fillId="30" borderId="3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30" borderId="52" xfId="0" applyFont="1" applyFill="1" applyBorder="1" applyAlignment="1">
      <alignment horizontal="center" vertical="top" wrapText="1"/>
    </xf>
    <xf numFmtId="0" fontId="9" fillId="30" borderId="83" xfId="0" applyFont="1" applyFill="1" applyBorder="1" applyAlignment="1">
      <alignment horizontal="center" vertical="top" wrapText="1"/>
    </xf>
    <xf numFmtId="0" fontId="9" fillId="30" borderId="54" xfId="0" applyFont="1" applyFill="1" applyBorder="1" applyAlignment="1">
      <alignment horizontal="center" vertical="top" wrapText="1"/>
    </xf>
    <xf numFmtId="0" fontId="9" fillId="30" borderId="53" xfId="0" applyFont="1" applyFill="1" applyBorder="1" applyAlignment="1">
      <alignment horizontal="center" vertical="top" wrapText="1"/>
    </xf>
    <xf numFmtId="0" fontId="9" fillId="30" borderId="0" xfId="0" applyFont="1" applyFill="1" applyBorder="1" applyAlignment="1">
      <alignment horizontal="center" vertical="top" wrapText="1"/>
    </xf>
    <xf numFmtId="0" fontId="9" fillId="30" borderId="81" xfId="0" applyFont="1" applyFill="1" applyBorder="1" applyAlignment="1">
      <alignment horizontal="center" vertical="top" wrapText="1"/>
    </xf>
    <xf numFmtId="0" fontId="9" fillId="30" borderId="58" xfId="0" applyFont="1" applyFill="1" applyBorder="1" applyAlignment="1">
      <alignment horizontal="center" vertical="top" wrapText="1"/>
    </xf>
    <xf numFmtId="0" fontId="9" fillId="30" borderId="59" xfId="0" applyFont="1" applyFill="1" applyBorder="1" applyAlignment="1">
      <alignment horizontal="center" vertical="top" wrapText="1"/>
    </xf>
    <xf numFmtId="0" fontId="9" fillId="30" borderId="60" xfId="0" applyFont="1" applyFill="1" applyBorder="1" applyAlignment="1">
      <alignment horizontal="center" vertical="top" wrapText="1"/>
    </xf>
    <xf numFmtId="0" fontId="9" fillId="30" borderId="61" xfId="0" applyFont="1" applyFill="1" applyBorder="1" applyAlignment="1">
      <alignment horizontal="center" vertical="top" wrapText="1"/>
    </xf>
    <xf numFmtId="0" fontId="9" fillId="30" borderId="62" xfId="0" applyFont="1" applyFill="1" applyBorder="1" applyAlignment="1">
      <alignment horizontal="center" vertical="top" wrapText="1"/>
    </xf>
    <xf numFmtId="0" fontId="9" fillId="30" borderId="63" xfId="0" applyFont="1" applyFill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30" borderId="7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9" fillId="32" borderId="55" xfId="0" applyFont="1" applyFill="1" applyBorder="1" applyAlignment="1">
      <alignment horizontal="center" vertical="top" wrapText="1"/>
    </xf>
    <xf numFmtId="0" fontId="9" fillId="32" borderId="77" xfId="0" applyFont="1" applyFill="1" applyBorder="1" applyAlignment="1">
      <alignment horizontal="center" vertical="top" wrapText="1"/>
    </xf>
    <xf numFmtId="0" fontId="7" fillId="30" borderId="0" xfId="0" applyFont="1" applyFill="1" applyAlignment="1">
      <alignment horizontal="center"/>
    </xf>
    <xf numFmtId="0" fontId="8" fillId="30" borderId="10" xfId="0" applyFont="1" applyFill="1" applyBorder="1" applyAlignment="1">
      <alignment horizontal="right"/>
    </xf>
    <xf numFmtId="0" fontId="9" fillId="30" borderId="55" xfId="0" applyFont="1" applyFill="1" applyBorder="1" applyAlignment="1">
      <alignment horizontal="center" vertical="center" wrapText="1"/>
    </xf>
    <xf numFmtId="0" fontId="9" fillId="30" borderId="82" xfId="0" applyFont="1" applyFill="1" applyBorder="1" applyAlignment="1">
      <alignment horizontal="center" vertical="center" wrapText="1"/>
    </xf>
    <xf numFmtId="0" fontId="9" fillId="30" borderId="77" xfId="0" applyFont="1" applyFill="1" applyBorder="1" applyAlignment="1">
      <alignment horizontal="center" vertical="center" wrapText="1"/>
    </xf>
    <xf numFmtId="0" fontId="9" fillId="30" borderId="52" xfId="0" applyFont="1" applyFill="1" applyBorder="1" applyAlignment="1">
      <alignment horizontal="center" vertical="center" wrapText="1"/>
    </xf>
    <xf numFmtId="0" fontId="9" fillId="30" borderId="83" xfId="0" applyFont="1" applyFill="1" applyBorder="1" applyAlignment="1">
      <alignment horizontal="center" vertical="center" wrapText="1"/>
    </xf>
    <xf numFmtId="0" fontId="9" fillId="30" borderId="75" xfId="0" applyFont="1" applyFill="1" applyBorder="1" applyAlignment="1">
      <alignment horizontal="center" vertical="center" wrapText="1"/>
    </xf>
    <xf numFmtId="0" fontId="6" fillId="3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zoomScalePageLayoutView="0" workbookViewId="0" topLeftCell="C1">
      <selection activeCell="Z10" sqref="Z10"/>
    </sheetView>
  </sheetViews>
  <sheetFormatPr defaultColWidth="9.00390625" defaultRowHeight="12.75"/>
  <cols>
    <col min="1" max="1" width="4.75390625" style="1" customWidth="1"/>
    <col min="2" max="2" width="23.125" style="1" customWidth="1"/>
    <col min="3" max="3" width="7.00390625" style="1" customWidth="1"/>
    <col min="4" max="4" width="6.75390625" style="1" customWidth="1"/>
    <col min="5" max="6" width="7.75390625" style="1" customWidth="1"/>
    <col min="7" max="7" width="7.125" style="1" customWidth="1"/>
    <col min="8" max="8" width="6.75390625" style="1" customWidth="1"/>
    <col min="9" max="9" width="9.75390625" style="1" customWidth="1"/>
    <col min="10" max="11" width="7.875" style="1" customWidth="1"/>
    <col min="12" max="12" width="10.00390625" style="1" customWidth="1"/>
    <col min="13" max="13" width="7.25390625" style="1" customWidth="1"/>
    <col min="14" max="14" width="7.375" style="1" customWidth="1"/>
    <col min="15" max="15" width="6.875" style="1" customWidth="1"/>
    <col min="16" max="16" width="7.25390625" style="1" customWidth="1"/>
    <col min="17" max="18" width="7.00390625" style="1" customWidth="1"/>
    <col min="19" max="19" width="23.75390625" style="1" customWidth="1"/>
    <col min="20" max="20" width="7.25390625" style="1" customWidth="1"/>
    <col min="21" max="21" width="6.875" style="1" customWidth="1"/>
    <col min="22" max="22" width="7.00390625" style="1" customWidth="1"/>
    <col min="23" max="23" width="7.125" style="1" customWidth="1"/>
    <col min="24" max="24" width="6.375" style="1" customWidth="1"/>
    <col min="25" max="25" width="9.125" style="1" customWidth="1"/>
    <col min="26" max="26" width="10.875" style="1" customWidth="1"/>
    <col min="27" max="27" width="9.75390625" style="1" customWidth="1"/>
    <col min="28" max="29" width="8.875" style="1" customWidth="1"/>
    <col min="30" max="30" width="10.00390625" style="1" customWidth="1"/>
    <col min="31" max="31" width="11.375" style="1" customWidth="1"/>
    <col min="32" max="32" width="12.375" style="1" customWidth="1"/>
    <col min="33" max="35" width="9.125" style="1" customWidth="1"/>
    <col min="36" max="36" width="24.625" style="1" customWidth="1"/>
    <col min="37" max="16384" width="9.125" style="1" customWidth="1"/>
  </cols>
  <sheetData>
    <row r="1" spans="2:32" ht="19.5" customHeight="1">
      <c r="B1" s="429" t="s">
        <v>61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 t="str">
        <f>B1</f>
        <v>Сведения о ходе полевых работ по состоянию на  26 марта 2020  года</v>
      </c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6:32" ht="18.75" customHeight="1" thickBot="1">
      <c r="P2" s="430" t="s">
        <v>18</v>
      </c>
      <c r="Q2" s="430"/>
      <c r="R2" s="430"/>
      <c r="S2" s="2"/>
      <c r="T2" s="3"/>
      <c r="AF2" s="4" t="s">
        <v>18</v>
      </c>
    </row>
    <row r="3" spans="1:32" s="132" customFormat="1" ht="12.75" customHeight="1">
      <c r="A3" s="425" t="s">
        <v>0</v>
      </c>
      <c r="B3" s="42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13" t="s">
        <v>22</v>
      </c>
      <c r="N3" s="415"/>
      <c r="O3" s="416"/>
      <c r="P3" s="413" t="s">
        <v>25</v>
      </c>
      <c r="Q3" s="415"/>
      <c r="R3" s="416"/>
      <c r="S3" s="425" t="s">
        <v>1</v>
      </c>
      <c r="T3" s="413" t="s">
        <v>34</v>
      </c>
      <c r="U3" s="413" t="s">
        <v>35</v>
      </c>
      <c r="V3" s="419" t="s">
        <v>27</v>
      </c>
      <c r="W3" s="420"/>
      <c r="X3" s="421"/>
      <c r="Y3" s="410" t="s">
        <v>28</v>
      </c>
      <c r="Z3" s="410" t="s">
        <v>59</v>
      </c>
      <c r="AA3" s="410" t="s">
        <v>36</v>
      </c>
      <c r="AB3" s="410" t="s">
        <v>29</v>
      </c>
      <c r="AC3" s="413" t="s">
        <v>33</v>
      </c>
      <c r="AD3" s="408" t="s">
        <v>31</v>
      </c>
      <c r="AE3" s="408" t="s">
        <v>32</v>
      </c>
      <c r="AF3" s="410" t="s">
        <v>37</v>
      </c>
    </row>
    <row r="4" spans="1:67" s="133" customFormat="1" ht="72" customHeight="1" thickBot="1">
      <c r="A4" s="426"/>
      <c r="B4" s="42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14"/>
      <c r="N4" s="417"/>
      <c r="O4" s="418"/>
      <c r="P4" s="414"/>
      <c r="Q4" s="417"/>
      <c r="R4" s="418"/>
      <c r="S4" s="426"/>
      <c r="T4" s="414"/>
      <c r="U4" s="414"/>
      <c r="V4" s="422"/>
      <c r="W4" s="423"/>
      <c r="X4" s="424"/>
      <c r="Y4" s="411"/>
      <c r="Z4" s="411"/>
      <c r="AA4" s="411"/>
      <c r="AB4" s="411"/>
      <c r="AC4" s="414"/>
      <c r="AD4" s="409"/>
      <c r="AE4" s="409"/>
      <c r="AF4" s="411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42" s="5" customFormat="1" ht="23.25" customHeight="1" thickBot="1">
      <c r="A5" s="427"/>
      <c r="B5" s="427"/>
      <c r="C5" s="6" t="s">
        <v>5</v>
      </c>
      <c r="D5" s="7" t="s">
        <v>6</v>
      </c>
      <c r="E5" s="8" t="s">
        <v>7</v>
      </c>
      <c r="F5" s="6" t="s">
        <v>5</v>
      </c>
      <c r="G5" s="7" t="s">
        <v>6</v>
      </c>
      <c r="H5" s="8" t="s">
        <v>7</v>
      </c>
      <c r="I5" s="9" t="s">
        <v>6</v>
      </c>
      <c r="J5" s="9" t="s">
        <v>6</v>
      </c>
      <c r="K5" s="9" t="s">
        <v>6</v>
      </c>
      <c r="L5" s="11" t="s">
        <v>6</v>
      </c>
      <c r="M5" s="12" t="s">
        <v>5</v>
      </c>
      <c r="N5" s="13" t="s">
        <v>6</v>
      </c>
      <c r="O5" s="14" t="s">
        <v>7</v>
      </c>
      <c r="P5" s="12" t="s">
        <v>5</v>
      </c>
      <c r="Q5" s="13" t="s">
        <v>6</v>
      </c>
      <c r="R5" s="14" t="s">
        <v>7</v>
      </c>
      <c r="S5" s="427"/>
      <c r="T5" s="15" t="s">
        <v>6</v>
      </c>
      <c r="U5" s="15" t="s">
        <v>6</v>
      </c>
      <c r="V5" s="12" t="s">
        <v>5</v>
      </c>
      <c r="W5" s="13" t="s">
        <v>6</v>
      </c>
      <c r="X5" s="14" t="s">
        <v>7</v>
      </c>
      <c r="Y5" s="10" t="s">
        <v>6</v>
      </c>
      <c r="Z5" s="11" t="s">
        <v>6</v>
      </c>
      <c r="AA5" s="10" t="s">
        <v>6</v>
      </c>
      <c r="AB5" s="11" t="s">
        <v>30</v>
      </c>
      <c r="AC5" s="16" t="s">
        <v>6</v>
      </c>
      <c r="AD5" s="11" t="s">
        <v>6</v>
      </c>
      <c r="AE5" s="10" t="s">
        <v>6</v>
      </c>
      <c r="AF5" s="11" t="s">
        <v>6</v>
      </c>
      <c r="AG5" s="17"/>
      <c r="AH5" s="17"/>
      <c r="AI5" s="18"/>
      <c r="AJ5" s="19"/>
      <c r="AK5" s="18"/>
      <c r="AL5" s="17"/>
      <c r="AM5" s="17"/>
      <c r="AN5" s="17"/>
      <c r="AO5" s="17"/>
      <c r="AP5" s="18"/>
    </row>
    <row r="6" spans="1:42" s="5" customFormat="1" ht="23.25" customHeight="1" thickBot="1">
      <c r="A6" s="97">
        <v>1</v>
      </c>
      <c r="B6" s="97">
        <v>2</v>
      </c>
      <c r="C6" s="6">
        <v>3</v>
      </c>
      <c r="D6" s="7">
        <v>4</v>
      </c>
      <c r="E6" s="8">
        <v>5</v>
      </c>
      <c r="F6" s="6">
        <v>6</v>
      </c>
      <c r="G6" s="7">
        <v>7</v>
      </c>
      <c r="H6" s="8">
        <v>8</v>
      </c>
      <c r="I6" s="94">
        <v>9</v>
      </c>
      <c r="J6" s="94">
        <v>10</v>
      </c>
      <c r="K6" s="94">
        <v>11</v>
      </c>
      <c r="L6" s="96">
        <v>12</v>
      </c>
      <c r="M6" s="6">
        <v>13</v>
      </c>
      <c r="N6" s="7">
        <v>14</v>
      </c>
      <c r="O6" s="8">
        <v>15</v>
      </c>
      <c r="P6" s="6">
        <v>16</v>
      </c>
      <c r="Q6" s="7">
        <v>17</v>
      </c>
      <c r="R6" s="8">
        <v>18</v>
      </c>
      <c r="S6" s="93"/>
      <c r="T6" s="97">
        <v>19</v>
      </c>
      <c r="U6" s="97">
        <v>20</v>
      </c>
      <c r="V6" s="6">
        <v>21</v>
      </c>
      <c r="W6" s="7">
        <v>22</v>
      </c>
      <c r="X6" s="8">
        <v>23</v>
      </c>
      <c r="Y6" s="95">
        <v>24</v>
      </c>
      <c r="Z6" s="96">
        <v>25</v>
      </c>
      <c r="AA6" s="95">
        <v>26</v>
      </c>
      <c r="AB6" s="96">
        <v>27</v>
      </c>
      <c r="AC6" s="95">
        <v>28</v>
      </c>
      <c r="AD6" s="119">
        <v>29</v>
      </c>
      <c r="AE6" s="11">
        <v>30</v>
      </c>
      <c r="AF6" s="96">
        <v>31</v>
      </c>
      <c r="AG6" s="17"/>
      <c r="AH6" s="17"/>
      <c r="AI6" s="18"/>
      <c r="AJ6" s="19"/>
      <c r="AK6" s="18"/>
      <c r="AL6" s="17"/>
      <c r="AM6" s="17"/>
      <c r="AN6" s="17"/>
      <c r="AO6" s="17"/>
      <c r="AP6" s="18"/>
    </row>
    <row r="7" spans="1:42" s="5" customFormat="1" ht="16.5" customHeight="1">
      <c r="A7" s="127" t="s">
        <v>8</v>
      </c>
      <c r="B7" s="124" t="s">
        <v>39</v>
      </c>
      <c r="C7" s="101">
        <v>675</v>
      </c>
      <c r="D7" s="102"/>
      <c r="E7" s="103"/>
      <c r="F7" s="101">
        <v>250</v>
      </c>
      <c r="G7" s="107"/>
      <c r="H7" s="103"/>
      <c r="I7" s="109"/>
      <c r="J7" s="109"/>
      <c r="K7" s="109"/>
      <c r="L7" s="111"/>
      <c r="M7" s="128"/>
      <c r="N7" s="107"/>
      <c r="O7" s="112"/>
      <c r="P7" s="101"/>
      <c r="Q7" s="114"/>
      <c r="R7" s="103"/>
      <c r="S7" s="98" t="str">
        <f>B7</f>
        <v>АО "Чаадаевское"</v>
      </c>
      <c r="T7" s="111"/>
      <c r="U7" s="111"/>
      <c r="V7" s="101">
        <v>425</v>
      </c>
      <c r="W7" s="102"/>
      <c r="X7" s="103"/>
      <c r="Y7" s="117"/>
      <c r="Z7" s="109"/>
      <c r="AA7" s="120"/>
      <c r="AB7" s="111"/>
      <c r="AC7" s="120"/>
      <c r="AD7" s="123"/>
      <c r="AE7" s="123"/>
      <c r="AF7" s="120"/>
      <c r="AG7" s="31"/>
      <c r="AH7" s="31"/>
      <c r="AI7" s="18"/>
      <c r="AJ7" s="17"/>
      <c r="AK7" s="18"/>
      <c r="AL7" s="31"/>
      <c r="AM7" s="31"/>
      <c r="AN7" s="31"/>
      <c r="AO7" s="31"/>
      <c r="AP7" s="18"/>
    </row>
    <row r="8" spans="1:42" ht="17.25" customHeight="1">
      <c r="A8" s="37" t="s">
        <v>9</v>
      </c>
      <c r="B8" s="125" t="s">
        <v>40</v>
      </c>
      <c r="C8" s="33">
        <v>2134</v>
      </c>
      <c r="D8" s="34"/>
      <c r="E8" s="35"/>
      <c r="F8" s="33">
        <v>659</v>
      </c>
      <c r="G8" s="36"/>
      <c r="H8" s="35"/>
      <c r="I8" s="37"/>
      <c r="J8" s="37"/>
      <c r="K8" s="37"/>
      <c r="L8" s="37"/>
      <c r="M8" s="129"/>
      <c r="N8" s="36"/>
      <c r="O8" s="38"/>
      <c r="P8" s="39"/>
      <c r="Q8" s="40"/>
      <c r="R8" s="35"/>
      <c r="S8" s="99" t="str">
        <f>B8</f>
        <v>ООО "Борисоглебское"</v>
      </c>
      <c r="T8" s="48"/>
      <c r="U8" s="48"/>
      <c r="V8" s="33">
        <v>684</v>
      </c>
      <c r="W8" s="34"/>
      <c r="X8" s="35"/>
      <c r="Y8" s="32"/>
      <c r="Z8" s="37"/>
      <c r="AA8" s="42"/>
      <c r="AB8" s="37"/>
      <c r="AC8" s="43"/>
      <c r="AD8" s="197"/>
      <c r="AE8" s="197"/>
      <c r="AF8" s="43"/>
      <c r="AG8" s="31"/>
      <c r="AH8" s="31"/>
      <c r="AI8" s="18"/>
      <c r="AJ8" s="17"/>
      <c r="AK8" s="18"/>
      <c r="AL8" s="31"/>
      <c r="AM8" s="31"/>
      <c r="AN8" s="31"/>
      <c r="AO8" s="31"/>
      <c r="AP8" s="18"/>
    </row>
    <row r="9" spans="1:42" ht="20.25" customHeight="1">
      <c r="A9" s="37" t="s">
        <v>10</v>
      </c>
      <c r="B9" s="125" t="s">
        <v>41</v>
      </c>
      <c r="C9" s="33">
        <v>400</v>
      </c>
      <c r="D9" s="34"/>
      <c r="E9" s="35"/>
      <c r="F9" s="33">
        <v>100</v>
      </c>
      <c r="G9" s="36"/>
      <c r="H9" s="35"/>
      <c r="I9" s="37"/>
      <c r="J9" s="37"/>
      <c r="K9" s="37"/>
      <c r="L9" s="37"/>
      <c r="M9" s="129"/>
      <c r="N9" s="36"/>
      <c r="O9" s="38"/>
      <c r="P9" s="39"/>
      <c r="Q9" s="40"/>
      <c r="R9" s="35"/>
      <c r="S9" s="99" t="str">
        <f aca="true" t="shared" si="0" ref="S9:S19">B9</f>
        <v>СПК "Булатниково"</v>
      </c>
      <c r="T9" s="48"/>
      <c r="U9" s="48"/>
      <c r="V9" s="33">
        <v>300</v>
      </c>
      <c r="W9" s="34"/>
      <c r="X9" s="35"/>
      <c r="Y9" s="32"/>
      <c r="Z9" s="37"/>
      <c r="AA9" s="42"/>
      <c r="AB9" s="37"/>
      <c r="AC9" s="43"/>
      <c r="AD9" s="197"/>
      <c r="AE9" s="197"/>
      <c r="AF9" s="43"/>
      <c r="AG9" s="31"/>
      <c r="AH9" s="31"/>
      <c r="AI9" s="18"/>
      <c r="AJ9" s="17"/>
      <c r="AK9" s="18"/>
      <c r="AL9" s="31"/>
      <c r="AM9" s="31"/>
      <c r="AN9" s="31"/>
      <c r="AO9" s="31"/>
      <c r="AP9" s="18"/>
    </row>
    <row r="10" spans="1:42" ht="18.75" customHeight="1">
      <c r="A10" s="37" t="s">
        <v>11</v>
      </c>
      <c r="B10" s="125" t="s">
        <v>42</v>
      </c>
      <c r="C10" s="33">
        <v>312</v>
      </c>
      <c r="D10" s="44"/>
      <c r="E10" s="45"/>
      <c r="F10" s="46"/>
      <c r="G10" s="47"/>
      <c r="H10" s="45"/>
      <c r="I10" s="48"/>
      <c r="J10" s="48"/>
      <c r="K10" s="48"/>
      <c r="L10" s="48"/>
      <c r="M10" s="130"/>
      <c r="N10" s="47"/>
      <c r="O10" s="45"/>
      <c r="P10" s="33"/>
      <c r="Q10" s="34"/>
      <c r="R10" s="35"/>
      <c r="S10" s="99" t="str">
        <f t="shared" si="0"/>
        <v>ООО ГК "Сельхозпродукт"</v>
      </c>
      <c r="T10" s="48"/>
      <c r="U10" s="48"/>
      <c r="V10" s="33">
        <v>312</v>
      </c>
      <c r="W10" s="34"/>
      <c r="X10" s="35"/>
      <c r="Y10" s="32"/>
      <c r="Z10" s="37"/>
      <c r="AA10" s="42"/>
      <c r="AB10" s="37"/>
      <c r="AC10" s="43"/>
      <c r="AD10" s="42"/>
      <c r="AE10" s="42"/>
      <c r="AF10" s="49"/>
      <c r="AG10" s="31"/>
      <c r="AH10" s="31"/>
      <c r="AI10" s="18"/>
      <c r="AJ10" s="17"/>
      <c r="AK10" s="18"/>
      <c r="AL10" s="31"/>
      <c r="AM10" s="31"/>
      <c r="AN10" s="31"/>
      <c r="AO10" s="31"/>
      <c r="AP10" s="18"/>
    </row>
    <row r="11" spans="1:42" ht="18.75" customHeight="1">
      <c r="A11" s="37" t="s">
        <v>12</v>
      </c>
      <c r="B11" s="125" t="s">
        <v>43</v>
      </c>
      <c r="C11" s="46">
        <v>441</v>
      </c>
      <c r="D11" s="44"/>
      <c r="E11" s="45"/>
      <c r="F11" s="46">
        <v>206</v>
      </c>
      <c r="G11" s="47"/>
      <c r="H11" s="45"/>
      <c r="I11" s="48"/>
      <c r="J11" s="48"/>
      <c r="K11" s="48"/>
      <c r="L11" s="48"/>
      <c r="M11" s="130"/>
      <c r="N11" s="47"/>
      <c r="O11" s="45"/>
      <c r="P11" s="50"/>
      <c r="Q11" s="44"/>
      <c r="R11" s="35"/>
      <c r="S11" s="99" t="str">
        <f t="shared" si="0"/>
        <v>ООО "Маяк"</v>
      </c>
      <c r="T11" s="48"/>
      <c r="U11" s="48"/>
      <c r="V11" s="46">
        <v>235</v>
      </c>
      <c r="W11" s="44"/>
      <c r="X11" s="45"/>
      <c r="Y11" s="41"/>
      <c r="Z11" s="48"/>
      <c r="AA11" s="49"/>
      <c r="AB11" s="48"/>
      <c r="AC11" s="49"/>
      <c r="AD11" s="49"/>
      <c r="AE11" s="49"/>
      <c r="AF11" s="49"/>
      <c r="AG11" s="31"/>
      <c r="AH11" s="31"/>
      <c r="AI11" s="18"/>
      <c r="AJ11" s="17"/>
      <c r="AK11" s="18"/>
      <c r="AL11" s="31"/>
      <c r="AM11" s="31"/>
      <c r="AN11" s="31"/>
      <c r="AO11" s="31"/>
      <c r="AP11" s="18"/>
    </row>
    <row r="12" spans="1:42" ht="18" customHeight="1">
      <c r="A12" s="37" t="s">
        <v>13</v>
      </c>
      <c r="B12" s="125" t="s">
        <v>44</v>
      </c>
      <c r="C12" s="33">
        <v>920</v>
      </c>
      <c r="D12" s="44"/>
      <c r="E12" s="45"/>
      <c r="F12" s="46">
        <v>210</v>
      </c>
      <c r="G12" s="47"/>
      <c r="H12" s="45"/>
      <c r="I12" s="48"/>
      <c r="J12" s="48"/>
      <c r="K12" s="48"/>
      <c r="L12" s="48"/>
      <c r="M12" s="130">
        <v>200</v>
      </c>
      <c r="N12" s="47"/>
      <c r="O12" s="45"/>
      <c r="P12" s="33">
        <v>50</v>
      </c>
      <c r="Q12" s="34"/>
      <c r="R12" s="35"/>
      <c r="S12" s="99" t="str">
        <f t="shared" si="0"/>
        <v>ООО "Степаньковское"</v>
      </c>
      <c r="T12" s="48"/>
      <c r="U12" s="48"/>
      <c r="V12" s="33">
        <v>460</v>
      </c>
      <c r="W12" s="34"/>
      <c r="X12" s="35"/>
      <c r="Y12" s="41"/>
      <c r="Z12" s="37"/>
      <c r="AA12" s="43"/>
      <c r="AB12" s="37"/>
      <c r="AC12" s="43"/>
      <c r="AD12" s="43"/>
      <c r="AE12" s="43"/>
      <c r="AF12" s="49"/>
      <c r="AG12" s="31"/>
      <c r="AH12" s="31"/>
      <c r="AI12" s="18"/>
      <c r="AJ12" s="17"/>
      <c r="AK12" s="18"/>
      <c r="AL12" s="31"/>
      <c r="AM12" s="31"/>
      <c r="AN12" s="31"/>
      <c r="AO12" s="31"/>
      <c r="AP12" s="18"/>
    </row>
    <row r="13" spans="1:42" ht="18.75" customHeight="1">
      <c r="A13" s="37" t="s">
        <v>14</v>
      </c>
      <c r="B13" s="125" t="s">
        <v>46</v>
      </c>
      <c r="C13" s="33">
        <v>30</v>
      </c>
      <c r="D13" s="44"/>
      <c r="E13" s="45"/>
      <c r="F13" s="46">
        <v>20</v>
      </c>
      <c r="G13" s="47"/>
      <c r="H13" s="45"/>
      <c r="I13" s="48"/>
      <c r="J13" s="48"/>
      <c r="K13" s="48"/>
      <c r="L13" s="48"/>
      <c r="M13" s="130"/>
      <c r="N13" s="47"/>
      <c r="O13" s="45"/>
      <c r="P13" s="33"/>
      <c r="Q13" s="34"/>
      <c r="R13" s="35"/>
      <c r="S13" s="99" t="str">
        <f t="shared" si="0"/>
        <v>СПК "Кедр"</v>
      </c>
      <c r="T13" s="48"/>
      <c r="U13" s="48"/>
      <c r="V13" s="33">
        <v>10</v>
      </c>
      <c r="W13" s="34"/>
      <c r="X13" s="35"/>
      <c r="Y13" s="32"/>
      <c r="Z13" s="37"/>
      <c r="AA13" s="43"/>
      <c r="AB13" s="37"/>
      <c r="AC13" s="43"/>
      <c r="AD13" s="43"/>
      <c r="AE13" s="43"/>
      <c r="AF13" s="49"/>
      <c r="AG13" s="31"/>
      <c r="AH13" s="31"/>
      <c r="AI13" s="18"/>
      <c r="AJ13" s="17"/>
      <c r="AK13" s="18"/>
      <c r="AL13" s="31"/>
      <c r="AM13" s="31"/>
      <c r="AN13" s="31"/>
      <c r="AO13" s="31"/>
      <c r="AP13" s="18"/>
    </row>
    <row r="14" spans="1:42" ht="18.75" customHeight="1">
      <c r="A14" s="37" t="s">
        <v>15</v>
      </c>
      <c r="B14" s="125" t="s">
        <v>47</v>
      </c>
      <c r="C14" s="33">
        <v>240</v>
      </c>
      <c r="D14" s="34"/>
      <c r="E14" s="35"/>
      <c r="F14" s="33">
        <v>185</v>
      </c>
      <c r="G14" s="36"/>
      <c r="H14" s="35"/>
      <c r="I14" s="37"/>
      <c r="J14" s="37"/>
      <c r="K14" s="37"/>
      <c r="L14" s="37"/>
      <c r="M14" s="129"/>
      <c r="N14" s="36"/>
      <c r="O14" s="45"/>
      <c r="P14" s="39"/>
      <c r="Q14" s="34"/>
      <c r="R14" s="35"/>
      <c r="S14" s="99" t="str">
        <f t="shared" si="0"/>
        <v>СПК "Стригинский"</v>
      </c>
      <c r="T14" s="48"/>
      <c r="U14" s="48"/>
      <c r="V14" s="33">
        <v>55</v>
      </c>
      <c r="W14" s="34"/>
      <c r="X14" s="35"/>
      <c r="Y14" s="32"/>
      <c r="Z14" s="37"/>
      <c r="AA14" s="43"/>
      <c r="AB14" s="37"/>
      <c r="AC14" s="43"/>
      <c r="AD14" s="43"/>
      <c r="AE14" s="43"/>
      <c r="AF14" s="49"/>
      <c r="AG14" s="31"/>
      <c r="AH14" s="31"/>
      <c r="AI14" s="18"/>
      <c r="AJ14" s="17"/>
      <c r="AK14" s="18"/>
      <c r="AL14" s="31"/>
      <c r="AM14" s="31"/>
      <c r="AN14" s="31"/>
      <c r="AO14" s="31"/>
      <c r="AP14" s="18"/>
    </row>
    <row r="15" spans="1:42" ht="19.5" customHeight="1">
      <c r="A15" s="37" t="s">
        <v>16</v>
      </c>
      <c r="B15" s="125" t="s">
        <v>48</v>
      </c>
      <c r="C15" s="33"/>
      <c r="D15" s="34"/>
      <c r="E15" s="35"/>
      <c r="F15" s="33"/>
      <c r="G15" s="36"/>
      <c r="H15" s="35"/>
      <c r="I15" s="37"/>
      <c r="J15" s="37"/>
      <c r="K15" s="37"/>
      <c r="L15" s="37"/>
      <c r="M15" s="129"/>
      <c r="N15" s="36"/>
      <c r="O15" s="45"/>
      <c r="P15" s="39"/>
      <c r="Q15" s="34"/>
      <c r="R15" s="35"/>
      <c r="S15" s="99" t="str">
        <f t="shared" si="0"/>
        <v>ООО "Мечта плюс"</v>
      </c>
      <c r="T15" s="48"/>
      <c r="U15" s="48"/>
      <c r="V15" s="33"/>
      <c r="W15" s="34"/>
      <c r="X15" s="35"/>
      <c r="Y15" s="32"/>
      <c r="Z15" s="37"/>
      <c r="AA15" s="43"/>
      <c r="AB15" s="37"/>
      <c r="AC15" s="43"/>
      <c r="AD15" s="43"/>
      <c r="AE15" s="43"/>
      <c r="AF15" s="43"/>
      <c r="AG15" s="55"/>
      <c r="AH15" s="55"/>
      <c r="AI15" s="18"/>
      <c r="AJ15" s="17"/>
      <c r="AK15" s="18"/>
      <c r="AL15" s="31"/>
      <c r="AM15" s="31"/>
      <c r="AN15" s="31"/>
      <c r="AO15" s="31"/>
      <c r="AP15" s="18"/>
    </row>
    <row r="16" spans="1:42" ht="19.5" customHeight="1">
      <c r="A16" s="37" t="s">
        <v>17</v>
      </c>
      <c r="B16" s="125" t="s">
        <v>49</v>
      </c>
      <c r="C16" s="33"/>
      <c r="D16" s="34"/>
      <c r="E16" s="35"/>
      <c r="F16" s="33"/>
      <c r="G16" s="36"/>
      <c r="H16" s="35"/>
      <c r="I16" s="37"/>
      <c r="J16" s="37"/>
      <c r="K16" s="37"/>
      <c r="L16" s="37"/>
      <c r="M16" s="129"/>
      <c r="N16" s="36"/>
      <c r="O16" s="38"/>
      <c r="P16" s="39"/>
      <c r="Q16" s="34"/>
      <c r="R16" s="35"/>
      <c r="S16" s="99" t="str">
        <f t="shared" si="0"/>
        <v>ЗАО "Выбор"</v>
      </c>
      <c r="T16" s="48"/>
      <c r="U16" s="48"/>
      <c r="V16" s="33"/>
      <c r="W16" s="34"/>
      <c r="X16" s="35"/>
      <c r="Y16" s="32"/>
      <c r="Z16" s="37"/>
      <c r="AA16" s="43"/>
      <c r="AB16" s="37"/>
      <c r="AC16" s="43"/>
      <c r="AD16" s="43"/>
      <c r="AE16" s="43"/>
      <c r="AF16" s="43"/>
      <c r="AG16" s="55"/>
      <c r="AH16" s="55"/>
      <c r="AI16" s="18"/>
      <c r="AJ16" s="17"/>
      <c r="AK16" s="18"/>
      <c r="AL16" s="31"/>
      <c r="AM16" s="31"/>
      <c r="AN16" s="31"/>
      <c r="AO16" s="31"/>
      <c r="AP16" s="18"/>
    </row>
    <row r="17" spans="1:42" ht="19.5" customHeight="1">
      <c r="A17" s="37" t="s">
        <v>38</v>
      </c>
      <c r="B17" s="125" t="s">
        <v>50</v>
      </c>
      <c r="C17" s="33">
        <v>48</v>
      </c>
      <c r="D17" s="34"/>
      <c r="E17" s="35"/>
      <c r="F17" s="33"/>
      <c r="G17" s="36"/>
      <c r="H17" s="35"/>
      <c r="I17" s="37"/>
      <c r="J17" s="37"/>
      <c r="K17" s="37"/>
      <c r="L17" s="37"/>
      <c r="M17" s="129"/>
      <c r="N17" s="36"/>
      <c r="O17" s="38"/>
      <c r="P17" s="39"/>
      <c r="Q17" s="34"/>
      <c r="R17" s="35"/>
      <c r="S17" s="99" t="str">
        <f t="shared" si="0"/>
        <v>СПК "Мир"</v>
      </c>
      <c r="T17" s="48"/>
      <c r="U17" s="48"/>
      <c r="V17" s="33">
        <v>48</v>
      </c>
      <c r="W17" s="34"/>
      <c r="X17" s="35"/>
      <c r="Y17" s="32"/>
      <c r="Z17" s="37"/>
      <c r="AA17" s="43"/>
      <c r="AB17" s="37"/>
      <c r="AC17" s="43"/>
      <c r="AD17" s="43"/>
      <c r="AE17" s="43"/>
      <c r="AF17" s="43"/>
      <c r="AG17" s="55"/>
      <c r="AH17" s="55"/>
      <c r="AI17" s="18"/>
      <c r="AJ17" s="17"/>
      <c r="AK17" s="18"/>
      <c r="AL17" s="31"/>
      <c r="AM17" s="31"/>
      <c r="AN17" s="31"/>
      <c r="AO17" s="31"/>
      <c r="AP17" s="18"/>
    </row>
    <row r="18" spans="1:42" ht="19.5" customHeight="1">
      <c r="A18" s="37" t="s">
        <v>51</v>
      </c>
      <c r="B18" s="125" t="s">
        <v>54</v>
      </c>
      <c r="C18" s="33">
        <v>70</v>
      </c>
      <c r="D18" s="34"/>
      <c r="E18" s="35"/>
      <c r="F18" s="33"/>
      <c r="G18" s="36"/>
      <c r="H18" s="35"/>
      <c r="I18" s="37"/>
      <c r="J18" s="37"/>
      <c r="K18" s="37"/>
      <c r="L18" s="37"/>
      <c r="M18" s="129"/>
      <c r="N18" s="36"/>
      <c r="O18" s="38"/>
      <c r="P18" s="39"/>
      <c r="Q18" s="34"/>
      <c r="R18" s="35"/>
      <c r="S18" s="99" t="str">
        <f t="shared" si="0"/>
        <v>ООО "Преображение"</v>
      </c>
      <c r="T18" s="48"/>
      <c r="U18" s="48"/>
      <c r="V18" s="33">
        <v>70</v>
      </c>
      <c r="W18" s="34"/>
      <c r="X18" s="35"/>
      <c r="Y18" s="32"/>
      <c r="Z18" s="37"/>
      <c r="AA18" s="43"/>
      <c r="AB18" s="37"/>
      <c r="AC18" s="43"/>
      <c r="AD18" s="43"/>
      <c r="AE18" s="43"/>
      <c r="AF18" s="43"/>
      <c r="AG18" s="55"/>
      <c r="AH18" s="55"/>
      <c r="AI18" s="18"/>
      <c r="AJ18" s="17"/>
      <c r="AK18" s="18"/>
      <c r="AL18" s="31"/>
      <c r="AM18" s="31"/>
      <c r="AN18" s="31"/>
      <c r="AO18" s="31"/>
      <c r="AP18" s="18"/>
    </row>
    <row r="19" spans="1:42" ht="19.5" customHeight="1">
      <c r="A19" s="37" t="s">
        <v>52</v>
      </c>
      <c r="B19" s="125" t="s">
        <v>55</v>
      </c>
      <c r="C19" s="33">
        <v>150</v>
      </c>
      <c r="D19" s="34"/>
      <c r="E19" s="35"/>
      <c r="F19" s="33">
        <v>150</v>
      </c>
      <c r="G19" s="36"/>
      <c r="H19" s="35"/>
      <c r="I19" s="37"/>
      <c r="J19" s="37"/>
      <c r="K19" s="37"/>
      <c r="L19" s="37"/>
      <c r="M19" s="129"/>
      <c r="N19" s="36"/>
      <c r="O19" s="38"/>
      <c r="P19" s="39"/>
      <c r="Q19" s="34"/>
      <c r="R19" s="35"/>
      <c r="S19" s="99" t="str">
        <f t="shared" si="0"/>
        <v>АО ПЗ "Нива"</v>
      </c>
      <c r="T19" s="48"/>
      <c r="U19" s="48"/>
      <c r="V19" s="33"/>
      <c r="W19" s="34"/>
      <c r="X19" s="35"/>
      <c r="Y19" s="32"/>
      <c r="Z19" s="37"/>
      <c r="AA19" s="43"/>
      <c r="AB19" s="37"/>
      <c r="AC19" s="43"/>
      <c r="AD19" s="43"/>
      <c r="AE19" s="43"/>
      <c r="AF19" s="43"/>
      <c r="AG19" s="55"/>
      <c r="AH19" s="55"/>
      <c r="AI19" s="18"/>
      <c r="AJ19" s="17"/>
      <c r="AK19" s="18"/>
      <c r="AL19" s="31"/>
      <c r="AM19" s="31"/>
      <c r="AN19" s="31"/>
      <c r="AO19" s="31"/>
      <c r="AP19" s="18"/>
    </row>
    <row r="20" spans="1:42" ht="18.75" customHeight="1" thickBot="1">
      <c r="A20" s="110" t="s">
        <v>53</v>
      </c>
      <c r="B20" s="126" t="s">
        <v>56</v>
      </c>
      <c r="C20" s="104"/>
      <c r="D20" s="105"/>
      <c r="E20" s="106"/>
      <c r="F20" s="104"/>
      <c r="G20" s="108"/>
      <c r="H20" s="106"/>
      <c r="I20" s="110"/>
      <c r="J20" s="110"/>
      <c r="K20" s="110"/>
      <c r="L20" s="110"/>
      <c r="M20" s="131"/>
      <c r="N20" s="108"/>
      <c r="O20" s="113"/>
      <c r="P20" s="115"/>
      <c r="Q20" s="105"/>
      <c r="R20" s="106"/>
      <c r="S20" s="100" t="str">
        <f>B20</f>
        <v>МУП МТС "Окская"</v>
      </c>
      <c r="T20" s="116"/>
      <c r="U20" s="116"/>
      <c r="V20" s="104"/>
      <c r="W20" s="105"/>
      <c r="X20" s="106"/>
      <c r="Y20" s="118"/>
      <c r="Z20" s="110"/>
      <c r="AA20" s="121"/>
      <c r="AB20" s="110"/>
      <c r="AC20" s="122"/>
      <c r="AD20" s="122"/>
      <c r="AE20" s="122"/>
      <c r="AF20" s="122"/>
      <c r="AG20" s="31"/>
      <c r="AH20" s="31"/>
      <c r="AI20" s="18"/>
      <c r="AJ20" s="17"/>
      <c r="AK20" s="18"/>
      <c r="AL20" s="31"/>
      <c r="AM20" s="31"/>
      <c r="AN20" s="31"/>
      <c r="AO20" s="31"/>
      <c r="AP20" s="18"/>
    </row>
    <row r="21" spans="1:42" ht="20.25" customHeight="1" thickBot="1">
      <c r="A21" s="62" t="s">
        <v>2</v>
      </c>
      <c r="B21" s="56" t="s">
        <v>3</v>
      </c>
      <c r="C21" s="57">
        <f>SUM(C7:C20)</f>
        <v>5420</v>
      </c>
      <c r="D21" s="65"/>
      <c r="E21" s="58"/>
      <c r="F21" s="57">
        <f>SUM(F7:F19)</f>
        <v>1780</v>
      </c>
      <c r="G21" s="59"/>
      <c r="H21" s="58"/>
      <c r="I21" s="60"/>
      <c r="J21" s="60"/>
      <c r="K21" s="60"/>
      <c r="L21" s="62"/>
      <c r="M21" s="63">
        <f>SUM(M10:M19)</f>
        <v>200</v>
      </c>
      <c r="N21" s="64"/>
      <c r="O21" s="58"/>
      <c r="P21" s="57">
        <f>SUM(P10:P19)</f>
        <v>50</v>
      </c>
      <c r="Q21" s="65"/>
      <c r="R21" s="58"/>
      <c r="S21" s="56" t="s">
        <v>3</v>
      </c>
      <c r="T21" s="66"/>
      <c r="U21" s="66"/>
      <c r="V21" s="57">
        <f>SUM(V7:V20)</f>
        <v>2599</v>
      </c>
      <c r="W21" s="65"/>
      <c r="X21" s="58"/>
      <c r="Y21" s="61"/>
      <c r="Z21" s="62"/>
      <c r="AA21" s="69"/>
      <c r="AB21" s="62"/>
      <c r="AC21" s="67"/>
      <c r="AD21" s="68"/>
      <c r="AE21" s="68"/>
      <c r="AF21" s="69"/>
      <c r="AG21" s="31"/>
      <c r="AH21" s="31"/>
      <c r="AI21" s="18"/>
      <c r="AJ21" s="17"/>
      <c r="AK21" s="18"/>
      <c r="AL21" s="31"/>
      <c r="AM21" s="31"/>
      <c r="AN21" s="31"/>
      <c r="AO21" s="31"/>
      <c r="AP21" s="18"/>
    </row>
    <row r="22" spans="1:42" ht="24" customHeight="1" thickBot="1" thickTop="1">
      <c r="A22" s="82" t="s">
        <v>8</v>
      </c>
      <c r="B22" s="83" t="s">
        <v>45</v>
      </c>
      <c r="C22" s="57">
        <v>779</v>
      </c>
      <c r="D22" s="65"/>
      <c r="E22" s="58"/>
      <c r="F22" s="72">
        <v>106</v>
      </c>
      <c r="G22" s="78"/>
      <c r="H22" s="74"/>
      <c r="I22" s="24"/>
      <c r="J22" s="24"/>
      <c r="K22" s="24"/>
      <c r="L22" s="28"/>
      <c r="M22" s="26"/>
      <c r="N22" s="23"/>
      <c r="O22" s="22"/>
      <c r="P22" s="84"/>
      <c r="Q22" s="21"/>
      <c r="R22" s="22"/>
      <c r="S22" s="83" t="str">
        <f>B22</f>
        <v>СПК "Муромский"</v>
      </c>
      <c r="T22" s="27"/>
      <c r="U22" s="83"/>
      <c r="V22" s="20">
        <v>673</v>
      </c>
      <c r="W22" s="21"/>
      <c r="X22" s="22"/>
      <c r="Y22" s="25"/>
      <c r="Z22" s="28"/>
      <c r="AA22" s="29"/>
      <c r="AB22" s="28"/>
      <c r="AC22" s="30"/>
      <c r="AD22" s="85"/>
      <c r="AE22" s="85">
        <v>811</v>
      </c>
      <c r="AF22" s="29"/>
      <c r="AG22" s="31"/>
      <c r="AH22" s="31"/>
      <c r="AI22" s="18"/>
      <c r="AJ22" s="86"/>
      <c r="AK22" s="18"/>
      <c r="AL22" s="31"/>
      <c r="AM22" s="31"/>
      <c r="AN22" s="31"/>
      <c r="AO22" s="31"/>
      <c r="AP22" s="18"/>
    </row>
    <row r="23" spans="1:42" ht="21" customHeight="1" thickBot="1" thickTop="1">
      <c r="A23" s="87" t="s">
        <v>2</v>
      </c>
      <c r="B23" s="71" t="s">
        <v>4</v>
      </c>
      <c r="C23" s="72">
        <f>SUM(C22:C22)</f>
        <v>779</v>
      </c>
      <c r="D23" s="73"/>
      <c r="E23" s="74"/>
      <c r="F23" s="72">
        <f>SUM(F22:F22)</f>
        <v>106</v>
      </c>
      <c r="G23" s="78"/>
      <c r="H23" s="74"/>
      <c r="I23" s="75"/>
      <c r="J23" s="75"/>
      <c r="K23" s="75"/>
      <c r="L23" s="70"/>
      <c r="M23" s="77"/>
      <c r="N23" s="78"/>
      <c r="O23" s="74"/>
      <c r="P23" s="72"/>
      <c r="Q23" s="73"/>
      <c r="R23" s="74"/>
      <c r="S23" s="88" t="s">
        <v>4</v>
      </c>
      <c r="T23" s="87"/>
      <c r="U23" s="88"/>
      <c r="V23" s="72">
        <f>SUM(V22:V22)</f>
        <v>673</v>
      </c>
      <c r="W23" s="73"/>
      <c r="X23" s="74"/>
      <c r="Y23" s="76"/>
      <c r="Z23" s="70"/>
      <c r="AA23" s="79"/>
      <c r="AB23" s="70"/>
      <c r="AC23" s="80"/>
      <c r="AD23" s="81"/>
      <c r="AE23" s="81"/>
      <c r="AF23" s="79"/>
      <c r="AG23" s="31"/>
      <c r="AH23" s="31"/>
      <c r="AI23" s="18"/>
      <c r="AJ23" s="17"/>
      <c r="AK23" s="18"/>
      <c r="AL23" s="31"/>
      <c r="AM23" s="31"/>
      <c r="AN23" s="31"/>
      <c r="AO23" s="31"/>
      <c r="AP23" s="18"/>
    </row>
    <row r="24" spans="1:42" ht="21" customHeight="1" thickBot="1" thickTop="1">
      <c r="A24" s="134"/>
      <c r="B24" s="150" t="s">
        <v>26</v>
      </c>
      <c r="C24" s="151">
        <f>C21+C23</f>
        <v>6199</v>
      </c>
      <c r="D24" s="152"/>
      <c r="E24" s="153"/>
      <c r="F24" s="151">
        <f>F21+F23</f>
        <v>1886</v>
      </c>
      <c r="G24" s="154"/>
      <c r="H24" s="153"/>
      <c r="I24" s="155"/>
      <c r="J24" s="155"/>
      <c r="K24" s="155"/>
      <c r="L24" s="156"/>
      <c r="M24" s="157">
        <f>M21+M23</f>
        <v>200</v>
      </c>
      <c r="N24" s="154"/>
      <c r="O24" s="153"/>
      <c r="P24" s="151">
        <f>P21+P23</f>
        <v>50</v>
      </c>
      <c r="Q24" s="152"/>
      <c r="R24" s="153"/>
      <c r="S24" s="158" t="s">
        <v>26</v>
      </c>
      <c r="T24" s="159"/>
      <c r="U24" s="159"/>
      <c r="V24" s="151">
        <f>V22+V21</f>
        <v>3272</v>
      </c>
      <c r="W24" s="152"/>
      <c r="X24" s="153"/>
      <c r="Y24" s="160"/>
      <c r="Z24" s="156"/>
      <c r="AA24" s="156"/>
      <c r="AB24" s="156"/>
      <c r="AC24" s="161"/>
      <c r="AD24" s="159"/>
      <c r="AE24" s="162"/>
      <c r="AF24" s="163"/>
      <c r="AG24" s="31"/>
      <c r="AH24" s="31"/>
      <c r="AI24" s="18"/>
      <c r="AJ24" s="17"/>
      <c r="AK24" s="18"/>
      <c r="AL24" s="31"/>
      <c r="AM24" s="31"/>
      <c r="AN24" s="31"/>
      <c r="AO24" s="31"/>
      <c r="AP24" s="18"/>
    </row>
    <row r="25" spans="1:42" ht="21" customHeight="1">
      <c r="A25" s="101" t="s">
        <v>8</v>
      </c>
      <c r="B25" s="166" t="s">
        <v>57</v>
      </c>
      <c r="C25" s="101">
        <v>55</v>
      </c>
      <c r="D25" s="102"/>
      <c r="E25" s="174"/>
      <c r="F25" s="169">
        <v>16</v>
      </c>
      <c r="G25" s="107"/>
      <c r="H25" s="168"/>
      <c r="I25" s="117"/>
      <c r="J25" s="109"/>
      <c r="K25" s="173"/>
      <c r="L25" s="109"/>
      <c r="M25" s="170"/>
      <c r="N25" s="107"/>
      <c r="O25" s="168"/>
      <c r="P25" s="176">
        <v>24</v>
      </c>
      <c r="Q25" s="164"/>
      <c r="R25" s="174"/>
      <c r="S25" s="171" t="str">
        <f>B25</f>
        <v>К(Ф)Х Мусаев Д.Г.О.</v>
      </c>
      <c r="T25" s="109"/>
      <c r="U25" s="109"/>
      <c r="V25" s="101">
        <v>15</v>
      </c>
      <c r="W25" s="107"/>
      <c r="X25" s="112"/>
      <c r="Y25" s="117"/>
      <c r="Z25" s="109"/>
      <c r="AA25" s="178"/>
      <c r="AB25" s="109"/>
      <c r="AC25" s="180"/>
      <c r="AD25" s="120"/>
      <c r="AE25" s="180"/>
      <c r="AF25" s="120"/>
      <c r="AG25" s="31"/>
      <c r="AH25" s="31"/>
      <c r="AI25" s="18"/>
      <c r="AJ25" s="17"/>
      <c r="AK25" s="18"/>
      <c r="AL25" s="31"/>
      <c r="AM25" s="31"/>
      <c r="AN25" s="31"/>
      <c r="AO25" s="31"/>
      <c r="AP25" s="18"/>
    </row>
    <row r="26" spans="1:42" ht="21" customHeight="1" thickBot="1">
      <c r="A26" s="104" t="s">
        <v>9</v>
      </c>
      <c r="B26" s="167" t="s">
        <v>60</v>
      </c>
      <c r="C26" s="104"/>
      <c r="D26" s="105"/>
      <c r="E26" s="175"/>
      <c r="F26" s="193"/>
      <c r="G26" s="52"/>
      <c r="H26" s="191"/>
      <c r="I26" s="51"/>
      <c r="J26" s="54"/>
      <c r="K26" s="53"/>
      <c r="L26" s="54"/>
      <c r="M26" s="192"/>
      <c r="N26" s="52"/>
      <c r="O26" s="191"/>
      <c r="P26" s="177"/>
      <c r="Q26" s="165"/>
      <c r="R26" s="175"/>
      <c r="S26" s="172" t="str">
        <f>B26</f>
        <v>КФХ Ахтариева Р.В.</v>
      </c>
      <c r="T26" s="110"/>
      <c r="U26" s="110"/>
      <c r="V26" s="104"/>
      <c r="W26" s="108"/>
      <c r="X26" s="113"/>
      <c r="Y26" s="118"/>
      <c r="Z26" s="110"/>
      <c r="AA26" s="179"/>
      <c r="AB26" s="110"/>
      <c r="AC26" s="181"/>
      <c r="AD26" s="122"/>
      <c r="AE26" s="181"/>
      <c r="AF26" s="122"/>
      <c r="AG26" s="31"/>
      <c r="AH26" s="31"/>
      <c r="AI26" s="18"/>
      <c r="AJ26" s="17"/>
      <c r="AK26" s="18"/>
      <c r="AL26" s="31"/>
      <c r="AM26" s="31"/>
      <c r="AN26" s="31"/>
      <c r="AO26" s="31"/>
      <c r="AP26" s="18"/>
    </row>
    <row r="27" spans="1:42" ht="21" customHeight="1" thickBot="1">
      <c r="A27" s="135"/>
      <c r="B27" s="182"/>
      <c r="C27" s="135"/>
      <c r="D27" s="137"/>
      <c r="E27" s="138"/>
      <c r="F27" s="89"/>
      <c r="G27" s="194"/>
      <c r="H27" s="90"/>
      <c r="I27" s="92"/>
      <c r="J27" s="195"/>
      <c r="K27" s="91"/>
      <c r="L27" s="195"/>
      <c r="M27" s="196"/>
      <c r="N27" s="194"/>
      <c r="O27" s="90"/>
      <c r="P27" s="143"/>
      <c r="Q27" s="184"/>
      <c r="R27" s="138"/>
      <c r="S27" s="185"/>
      <c r="T27" s="141"/>
      <c r="U27" s="141"/>
      <c r="V27" s="135">
        <f>V25+V26</f>
        <v>15</v>
      </c>
      <c r="W27" s="183"/>
      <c r="X27" s="186"/>
      <c r="Y27" s="147"/>
      <c r="Z27" s="187"/>
      <c r="AA27" s="188"/>
      <c r="AB27" s="187"/>
      <c r="AC27" s="189"/>
      <c r="AD27" s="190"/>
      <c r="AE27" s="189"/>
      <c r="AF27" s="190"/>
      <c r="AG27" s="31"/>
      <c r="AH27" s="31"/>
      <c r="AI27" s="18"/>
      <c r="AJ27" s="17"/>
      <c r="AK27" s="18"/>
      <c r="AL27" s="31"/>
      <c r="AM27" s="31"/>
      <c r="AN27" s="31"/>
      <c r="AO27" s="31"/>
      <c r="AP27" s="18"/>
    </row>
    <row r="28" spans="1:42" ht="23.25" customHeight="1" thickBot="1">
      <c r="A28" s="135" t="s">
        <v>2</v>
      </c>
      <c r="B28" s="136" t="s">
        <v>26</v>
      </c>
      <c r="C28" s="135">
        <f>SUM(C24:C25)</f>
        <v>6254</v>
      </c>
      <c r="D28" s="137"/>
      <c r="E28" s="138"/>
      <c r="F28" s="135">
        <f>F25+F24</f>
        <v>1902</v>
      </c>
      <c r="G28" s="139"/>
      <c r="H28" s="138"/>
      <c r="I28" s="140"/>
      <c r="J28" s="140"/>
      <c r="K28" s="140"/>
      <c r="L28" s="141"/>
      <c r="M28" s="142">
        <f>M24+M25</f>
        <v>200</v>
      </c>
      <c r="N28" s="137"/>
      <c r="O28" s="138"/>
      <c r="P28" s="143">
        <f>P25+P24</f>
        <v>74</v>
      </c>
      <c r="Q28" s="144"/>
      <c r="R28" s="138"/>
      <c r="S28" s="145" t="s">
        <v>26</v>
      </c>
      <c r="T28" s="141"/>
      <c r="U28" s="141"/>
      <c r="V28" s="135">
        <f>SUM(V24:V25)</f>
        <v>3287</v>
      </c>
      <c r="W28" s="146"/>
      <c r="X28" s="138"/>
      <c r="Y28" s="147"/>
      <c r="Z28" s="148"/>
      <c r="AA28" s="149"/>
      <c r="AB28" s="149"/>
      <c r="AC28" s="149"/>
      <c r="AD28" s="149"/>
      <c r="AE28" s="149"/>
      <c r="AF28" s="149"/>
      <c r="AG28" s="31"/>
      <c r="AH28" s="31"/>
      <c r="AI28" s="18"/>
      <c r="AJ28" s="86"/>
      <c r="AK28" s="18"/>
      <c r="AL28" s="31"/>
      <c r="AM28" s="31"/>
      <c r="AN28" s="31"/>
      <c r="AO28" s="31"/>
      <c r="AP28" s="18"/>
    </row>
    <row r="29" spans="33:42" ht="12.75"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33:42" ht="12.75"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2:42" ht="12.75">
      <c r="B31" s="412"/>
      <c r="C31" s="412"/>
      <c r="D31" s="412"/>
      <c r="U31" s="412"/>
      <c r="V31" s="412"/>
      <c r="W31" s="412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33:42" ht="12.75"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33:42" ht="12.75"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33:42" ht="12.75"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33:42" ht="12.75"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</sheetData>
  <sheetProtection/>
  <mergeCells count="27">
    <mergeCell ref="B3:B5"/>
    <mergeCell ref="A3:A5"/>
    <mergeCell ref="K3:K4"/>
    <mergeCell ref="B1:R1"/>
    <mergeCell ref="S1:AF1"/>
    <mergeCell ref="P2:R2"/>
    <mergeCell ref="C3:E4"/>
    <mergeCell ref="F3:H4"/>
    <mergeCell ref="I3:I4"/>
    <mergeCell ref="J3:J4"/>
    <mergeCell ref="AD3:AD4"/>
    <mergeCell ref="M3:O4"/>
    <mergeCell ref="P3:R4"/>
    <mergeCell ref="T3:T4"/>
    <mergeCell ref="U3:U4"/>
    <mergeCell ref="V3:X4"/>
    <mergeCell ref="S3:S5"/>
    <mergeCell ref="AE3:AE4"/>
    <mergeCell ref="AF3:AF4"/>
    <mergeCell ref="B31:D31"/>
    <mergeCell ref="U31:W31"/>
    <mergeCell ref="Y3:Y4"/>
    <mergeCell ref="Z3:Z4"/>
    <mergeCell ref="AA3:AA4"/>
    <mergeCell ref="AB3:AB4"/>
    <mergeCell ref="AC3:AC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34"/>
  <sheetViews>
    <sheetView tabSelected="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5" sqref="D15:E16"/>
    </sheetView>
  </sheetViews>
  <sheetFormatPr defaultColWidth="9.00390625" defaultRowHeight="12.75"/>
  <cols>
    <col min="1" max="1" width="4.75390625" style="132" customWidth="1"/>
    <col min="2" max="2" width="23.125" style="132" customWidth="1"/>
    <col min="3" max="3" width="7.00390625" style="132" customWidth="1"/>
    <col min="4" max="4" width="6.75390625" style="132" customWidth="1"/>
    <col min="5" max="6" width="7.75390625" style="132" customWidth="1"/>
    <col min="7" max="7" width="7.125" style="132" customWidth="1"/>
    <col min="8" max="8" width="6.75390625" style="132" customWidth="1"/>
    <col min="9" max="9" width="9.75390625" style="132" customWidth="1"/>
    <col min="10" max="11" width="7.875" style="132" customWidth="1"/>
    <col min="12" max="12" width="10.00390625" style="132" customWidth="1"/>
    <col min="13" max="13" width="7.25390625" style="132" customWidth="1"/>
    <col min="14" max="14" width="7.375" style="132" customWidth="1"/>
    <col min="15" max="15" width="6.875" style="132" customWidth="1"/>
    <col min="16" max="16" width="7.25390625" style="132" customWidth="1"/>
    <col min="17" max="18" width="7.00390625" style="132" customWidth="1"/>
    <col min="19" max="19" width="23.75390625" style="132" customWidth="1"/>
    <col min="20" max="20" width="7.25390625" style="132" customWidth="1"/>
    <col min="21" max="21" width="6.875" style="132" customWidth="1"/>
    <col min="22" max="22" width="7.00390625" style="132" customWidth="1"/>
    <col min="23" max="23" width="7.125" style="132" customWidth="1"/>
    <col min="24" max="24" width="6.375" style="132" customWidth="1"/>
    <col min="25" max="25" width="9.125" style="132" customWidth="1"/>
    <col min="26" max="26" width="10.875" style="132" customWidth="1"/>
    <col min="27" max="27" width="9.75390625" style="132" customWidth="1"/>
    <col min="28" max="29" width="8.875" style="132" customWidth="1"/>
    <col min="30" max="30" width="10.00390625" style="132" customWidth="1"/>
    <col min="31" max="31" width="11.375" style="132" customWidth="1"/>
    <col min="32" max="32" width="12.375" style="132" customWidth="1"/>
    <col min="33" max="35" width="9.125" style="132" customWidth="1"/>
    <col min="36" max="36" width="24.625" style="132" customWidth="1"/>
    <col min="37" max="16384" width="9.125" style="132" customWidth="1"/>
  </cols>
  <sheetData>
    <row r="1" spans="2:32" ht="19.5" customHeight="1">
      <c r="B1" s="433" t="s">
        <v>72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 t="str">
        <f>B1</f>
        <v>Сведения о ходе полевых работ по состоянию на  07 мая 2020  года</v>
      </c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</row>
    <row r="2" spans="16:32" ht="18.75" customHeight="1" thickBot="1">
      <c r="P2" s="434" t="s">
        <v>18</v>
      </c>
      <c r="Q2" s="434"/>
      <c r="R2" s="434"/>
      <c r="S2" s="265"/>
      <c r="T2" s="266"/>
      <c r="AF2" s="267" t="s">
        <v>18</v>
      </c>
    </row>
    <row r="3" spans="1:32" ht="12.75" customHeight="1">
      <c r="A3" s="435" t="s">
        <v>0</v>
      </c>
      <c r="B3" s="43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15" t="s">
        <v>22</v>
      </c>
      <c r="N3" s="415"/>
      <c r="O3" s="416"/>
      <c r="P3" s="413" t="s">
        <v>25</v>
      </c>
      <c r="Q3" s="415"/>
      <c r="R3" s="416"/>
      <c r="S3" s="438" t="s">
        <v>1</v>
      </c>
      <c r="T3" s="408" t="s">
        <v>34</v>
      </c>
      <c r="U3" s="413" t="s">
        <v>35</v>
      </c>
      <c r="V3" s="419" t="s">
        <v>27</v>
      </c>
      <c r="W3" s="420"/>
      <c r="X3" s="421"/>
      <c r="Y3" s="410" t="s">
        <v>28</v>
      </c>
      <c r="Z3" s="410" t="s">
        <v>59</v>
      </c>
      <c r="AA3" s="410" t="s">
        <v>36</v>
      </c>
      <c r="AB3" s="410" t="s">
        <v>29</v>
      </c>
      <c r="AC3" s="413" t="s">
        <v>33</v>
      </c>
      <c r="AD3" s="408" t="s">
        <v>31</v>
      </c>
      <c r="AE3" s="408" t="s">
        <v>32</v>
      </c>
      <c r="AF3" s="410" t="s">
        <v>37</v>
      </c>
    </row>
    <row r="4" spans="1:67" s="133" customFormat="1" ht="72" customHeight="1" thickBot="1">
      <c r="A4" s="436"/>
      <c r="B4" s="43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17"/>
      <c r="N4" s="417"/>
      <c r="O4" s="418"/>
      <c r="P4" s="414"/>
      <c r="Q4" s="417"/>
      <c r="R4" s="418"/>
      <c r="S4" s="439"/>
      <c r="T4" s="409"/>
      <c r="U4" s="414"/>
      <c r="V4" s="422"/>
      <c r="W4" s="423"/>
      <c r="X4" s="424"/>
      <c r="Y4" s="411"/>
      <c r="Z4" s="411"/>
      <c r="AA4" s="411"/>
      <c r="AB4" s="411"/>
      <c r="AC4" s="414"/>
      <c r="AD4" s="409"/>
      <c r="AE4" s="409"/>
      <c r="AF4" s="411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41" s="133" customFormat="1" ht="23.25" customHeight="1" thickBot="1">
      <c r="A5" s="437"/>
      <c r="B5" s="437"/>
      <c r="C5" s="269" t="s">
        <v>5</v>
      </c>
      <c r="D5" s="270" t="s">
        <v>6</v>
      </c>
      <c r="E5" s="271" t="s">
        <v>7</v>
      </c>
      <c r="F5" s="269" t="s">
        <v>5</v>
      </c>
      <c r="G5" s="270" t="s">
        <v>6</v>
      </c>
      <c r="H5" s="271" t="s">
        <v>7</v>
      </c>
      <c r="I5" s="272" t="s">
        <v>6</v>
      </c>
      <c r="J5" s="272" t="s">
        <v>6</v>
      </c>
      <c r="K5" s="272" t="s">
        <v>6</v>
      </c>
      <c r="L5" s="273" t="s">
        <v>6</v>
      </c>
      <c r="M5" s="274" t="s">
        <v>5</v>
      </c>
      <c r="N5" s="275" t="s">
        <v>6</v>
      </c>
      <c r="O5" s="276" t="s">
        <v>7</v>
      </c>
      <c r="P5" s="277" t="s">
        <v>5</v>
      </c>
      <c r="Q5" s="275" t="s">
        <v>6</v>
      </c>
      <c r="R5" s="276" t="s">
        <v>7</v>
      </c>
      <c r="S5" s="440"/>
      <c r="T5" s="405" t="s">
        <v>6</v>
      </c>
      <c r="U5" s="278" t="s">
        <v>6</v>
      </c>
      <c r="V5" s="277" t="s">
        <v>5</v>
      </c>
      <c r="W5" s="275" t="s">
        <v>6</v>
      </c>
      <c r="X5" s="276" t="s">
        <v>7</v>
      </c>
      <c r="Y5" s="279" t="s">
        <v>6</v>
      </c>
      <c r="Z5" s="273" t="s">
        <v>6</v>
      </c>
      <c r="AA5" s="279" t="s">
        <v>6</v>
      </c>
      <c r="AB5" s="273" t="s">
        <v>30</v>
      </c>
      <c r="AC5" s="280" t="s">
        <v>6</v>
      </c>
      <c r="AD5" s="273" t="s">
        <v>6</v>
      </c>
      <c r="AE5" s="279" t="s">
        <v>6</v>
      </c>
      <c r="AF5" s="273" t="s">
        <v>6</v>
      </c>
      <c r="AG5" s="212"/>
      <c r="AH5" s="212"/>
      <c r="AJ5" s="281"/>
      <c r="AL5" s="212"/>
      <c r="AM5" s="212"/>
      <c r="AN5" s="212"/>
      <c r="AO5" s="212"/>
    </row>
    <row r="6" spans="1:41" s="133" customFormat="1" ht="23.25" customHeight="1" thickBot="1">
      <c r="A6" s="406">
        <v>1</v>
      </c>
      <c r="B6" s="406">
        <v>2</v>
      </c>
      <c r="C6" s="269">
        <v>3</v>
      </c>
      <c r="D6" s="270">
        <v>4</v>
      </c>
      <c r="E6" s="271">
        <v>5</v>
      </c>
      <c r="F6" s="269">
        <v>6</v>
      </c>
      <c r="G6" s="270">
        <v>7</v>
      </c>
      <c r="H6" s="271">
        <v>8</v>
      </c>
      <c r="I6" s="283">
        <v>9</v>
      </c>
      <c r="J6" s="283">
        <v>10</v>
      </c>
      <c r="K6" s="283">
        <v>11</v>
      </c>
      <c r="L6" s="284">
        <v>12</v>
      </c>
      <c r="M6" s="285">
        <v>13</v>
      </c>
      <c r="N6" s="270">
        <v>14</v>
      </c>
      <c r="O6" s="271">
        <v>15</v>
      </c>
      <c r="P6" s="269">
        <v>16</v>
      </c>
      <c r="Q6" s="270">
        <v>17</v>
      </c>
      <c r="R6" s="271">
        <v>18</v>
      </c>
      <c r="S6" s="286"/>
      <c r="T6" s="407">
        <v>19</v>
      </c>
      <c r="U6" s="406">
        <v>20</v>
      </c>
      <c r="V6" s="269">
        <v>21</v>
      </c>
      <c r="W6" s="270">
        <v>22</v>
      </c>
      <c r="X6" s="271">
        <v>23</v>
      </c>
      <c r="Y6" s="287">
        <v>24</v>
      </c>
      <c r="Z6" s="284">
        <v>25</v>
      </c>
      <c r="AA6" s="287">
        <v>26</v>
      </c>
      <c r="AB6" s="284">
        <v>27</v>
      </c>
      <c r="AC6" s="287">
        <v>28</v>
      </c>
      <c r="AD6" s="288">
        <v>29</v>
      </c>
      <c r="AE6" s="273">
        <v>30</v>
      </c>
      <c r="AF6" s="284">
        <v>31</v>
      </c>
      <c r="AG6" s="212"/>
      <c r="AH6" s="212"/>
      <c r="AJ6" s="281"/>
      <c r="AL6" s="212"/>
      <c r="AM6" s="212"/>
      <c r="AN6" s="212"/>
      <c r="AO6" s="212"/>
    </row>
    <row r="7" spans="1:41" s="133" customFormat="1" ht="16.5" customHeight="1">
      <c r="A7" s="289" t="s">
        <v>8</v>
      </c>
      <c r="B7" s="290" t="s">
        <v>39</v>
      </c>
      <c r="C7" s="291">
        <v>675</v>
      </c>
      <c r="D7" s="292"/>
      <c r="E7" s="293"/>
      <c r="F7" s="291">
        <v>250</v>
      </c>
      <c r="G7" s="294"/>
      <c r="H7" s="293"/>
      <c r="I7" s="295"/>
      <c r="J7" s="295"/>
      <c r="K7" s="295"/>
      <c r="L7" s="295"/>
      <c r="M7" s="296"/>
      <c r="N7" s="294"/>
      <c r="O7" s="297"/>
      <c r="P7" s="291"/>
      <c r="Q7" s="298"/>
      <c r="R7" s="293"/>
      <c r="S7" s="402" t="str">
        <f>B7</f>
        <v>АО "Чаадаевское"</v>
      </c>
      <c r="T7" s="295"/>
      <c r="U7" s="295"/>
      <c r="V7" s="291">
        <v>425</v>
      </c>
      <c r="W7" s="299"/>
      <c r="X7" s="293"/>
      <c r="Y7" s="300"/>
      <c r="Z7" s="295"/>
      <c r="AA7" s="301"/>
      <c r="AB7" s="295"/>
      <c r="AC7" s="301"/>
      <c r="AD7" s="302"/>
      <c r="AE7" s="302"/>
      <c r="AF7" s="301">
        <v>200</v>
      </c>
      <c r="AG7" s="208"/>
      <c r="AH7" s="208"/>
      <c r="AJ7" s="212"/>
      <c r="AL7" s="208"/>
      <c r="AM7" s="208"/>
      <c r="AN7" s="208"/>
      <c r="AO7" s="208"/>
    </row>
    <row r="8" spans="1:42" ht="17.25" customHeight="1">
      <c r="A8" s="228" t="s">
        <v>9</v>
      </c>
      <c r="B8" s="229" t="s">
        <v>40</v>
      </c>
      <c r="C8" s="230">
        <v>2134</v>
      </c>
      <c r="D8" s="231">
        <f aca="true" t="shared" si="0" ref="D8:D17">G8+N8+Q8+T8+U8+Y8+Z8+AA8</f>
        <v>616</v>
      </c>
      <c r="E8" s="232">
        <f aca="true" t="shared" si="1" ref="E8:E17">D8/C8*100</f>
        <v>28.865979381443296</v>
      </c>
      <c r="F8" s="230">
        <v>659</v>
      </c>
      <c r="G8" s="233">
        <f>I8+J8+K8+L8</f>
        <v>266</v>
      </c>
      <c r="H8" s="232">
        <f>G8/F8*100</f>
        <v>40.36418816388468</v>
      </c>
      <c r="I8" s="228"/>
      <c r="J8" s="228">
        <v>105</v>
      </c>
      <c r="K8" s="228">
        <v>161</v>
      </c>
      <c r="L8" s="228"/>
      <c r="M8" s="244"/>
      <c r="N8" s="233"/>
      <c r="O8" s="235"/>
      <c r="P8" s="236"/>
      <c r="Q8" s="237"/>
      <c r="R8" s="232"/>
      <c r="S8" s="403" t="str">
        <f>B8</f>
        <v>ООО "Борисоглебское"</v>
      </c>
      <c r="T8" s="228">
        <v>310</v>
      </c>
      <c r="U8" s="228"/>
      <c r="V8" s="230">
        <v>684</v>
      </c>
      <c r="W8" s="231">
        <f>Y8+Z8+AA8</f>
        <v>40</v>
      </c>
      <c r="X8" s="232">
        <f>W8/V8*100</f>
        <v>5.847953216374268</v>
      </c>
      <c r="Y8" s="239"/>
      <c r="Z8" s="228"/>
      <c r="AA8" s="197">
        <v>40</v>
      </c>
      <c r="AB8" s="228"/>
      <c r="AC8" s="240"/>
      <c r="AD8" s="197">
        <v>676</v>
      </c>
      <c r="AE8" s="197">
        <v>500</v>
      </c>
      <c r="AF8" s="240">
        <v>385</v>
      </c>
      <c r="AG8" s="208"/>
      <c r="AH8" s="208"/>
      <c r="AI8" s="133"/>
      <c r="AJ8" s="212"/>
      <c r="AK8" s="133"/>
      <c r="AL8" s="208"/>
      <c r="AM8" s="208"/>
      <c r="AN8" s="208"/>
      <c r="AO8" s="208"/>
      <c r="AP8" s="133"/>
    </row>
    <row r="9" spans="1:42" ht="20.25" customHeight="1">
      <c r="A9" s="228" t="s">
        <v>10</v>
      </c>
      <c r="B9" s="229" t="s">
        <v>41</v>
      </c>
      <c r="C9" s="230">
        <v>400</v>
      </c>
      <c r="D9" s="231">
        <f t="shared" si="0"/>
        <v>230</v>
      </c>
      <c r="E9" s="232">
        <f t="shared" si="1"/>
        <v>57.49999999999999</v>
      </c>
      <c r="F9" s="230">
        <v>100</v>
      </c>
      <c r="G9" s="233">
        <f>I9+J9+K9+L9</f>
        <v>100</v>
      </c>
      <c r="H9" s="232">
        <f>G9/F9*100</f>
        <v>100</v>
      </c>
      <c r="I9" s="228"/>
      <c r="J9" s="228"/>
      <c r="K9" s="228">
        <v>100</v>
      </c>
      <c r="L9" s="228"/>
      <c r="M9" s="244"/>
      <c r="N9" s="233"/>
      <c r="O9" s="235"/>
      <c r="P9" s="236"/>
      <c r="Q9" s="237"/>
      <c r="R9" s="232"/>
      <c r="S9" s="403" t="str">
        <f aca="true" t="shared" si="2" ref="S9:S17">B9</f>
        <v>СПК "Булатниково"</v>
      </c>
      <c r="T9" s="228"/>
      <c r="U9" s="228"/>
      <c r="V9" s="230">
        <v>300</v>
      </c>
      <c r="W9" s="231">
        <f>Y9+Z9+AA9</f>
        <v>130</v>
      </c>
      <c r="X9" s="232">
        <f>W9/V9*100</f>
        <v>43.333333333333336</v>
      </c>
      <c r="Y9" s="239">
        <v>30</v>
      </c>
      <c r="Z9" s="228"/>
      <c r="AA9" s="197">
        <v>100</v>
      </c>
      <c r="AB9" s="228"/>
      <c r="AC9" s="240"/>
      <c r="AD9" s="197">
        <v>50</v>
      </c>
      <c r="AE9" s="197"/>
      <c r="AF9" s="240">
        <v>250</v>
      </c>
      <c r="AG9" s="208"/>
      <c r="AH9" s="208"/>
      <c r="AI9" s="133"/>
      <c r="AJ9" s="212"/>
      <c r="AK9" s="133"/>
      <c r="AL9" s="208"/>
      <c r="AM9" s="208"/>
      <c r="AN9" s="208"/>
      <c r="AO9" s="208"/>
      <c r="AP9" s="133"/>
    </row>
    <row r="10" spans="1:42" ht="18.75" customHeight="1">
      <c r="A10" s="228" t="s">
        <v>11</v>
      </c>
      <c r="B10" s="229" t="s">
        <v>42</v>
      </c>
      <c r="C10" s="230">
        <v>312</v>
      </c>
      <c r="D10" s="231">
        <f t="shared" si="0"/>
        <v>105</v>
      </c>
      <c r="E10" s="232">
        <f t="shared" si="1"/>
        <v>33.65384615384615</v>
      </c>
      <c r="F10" s="230"/>
      <c r="G10" s="233"/>
      <c r="H10" s="232"/>
      <c r="I10" s="228"/>
      <c r="J10" s="228"/>
      <c r="K10" s="228"/>
      <c r="L10" s="228"/>
      <c r="M10" s="244"/>
      <c r="N10" s="233"/>
      <c r="O10" s="232"/>
      <c r="P10" s="230"/>
      <c r="Q10" s="231"/>
      <c r="R10" s="232"/>
      <c r="S10" s="403" t="str">
        <f t="shared" si="2"/>
        <v>ООО ГК "Сельхозпродукт"</v>
      </c>
      <c r="T10" s="228"/>
      <c r="U10" s="228"/>
      <c r="V10" s="230">
        <v>312</v>
      </c>
      <c r="W10" s="231">
        <f>Y10+Z10+AA10</f>
        <v>105</v>
      </c>
      <c r="X10" s="232">
        <f>W10/V10*100</f>
        <v>33.65384615384615</v>
      </c>
      <c r="Y10" s="239">
        <v>40</v>
      </c>
      <c r="Z10" s="228"/>
      <c r="AA10" s="197">
        <v>65</v>
      </c>
      <c r="AB10" s="228"/>
      <c r="AC10" s="240"/>
      <c r="AD10" s="197"/>
      <c r="AE10" s="197">
        <v>345</v>
      </c>
      <c r="AF10" s="240">
        <v>120</v>
      </c>
      <c r="AG10" s="208"/>
      <c r="AH10" s="208"/>
      <c r="AI10" s="133"/>
      <c r="AJ10" s="212"/>
      <c r="AK10" s="133"/>
      <c r="AL10" s="208"/>
      <c r="AM10" s="208"/>
      <c r="AN10" s="208"/>
      <c r="AO10" s="208"/>
      <c r="AP10" s="133"/>
    </row>
    <row r="11" spans="1:42" ht="18.75" customHeight="1">
      <c r="A11" s="228" t="s">
        <v>12</v>
      </c>
      <c r="B11" s="229" t="s">
        <v>43</v>
      </c>
      <c r="C11" s="230">
        <v>441</v>
      </c>
      <c r="D11" s="231"/>
      <c r="E11" s="232"/>
      <c r="F11" s="230">
        <v>206</v>
      </c>
      <c r="G11" s="233"/>
      <c r="H11" s="232"/>
      <c r="I11" s="228"/>
      <c r="J11" s="228"/>
      <c r="K11" s="228"/>
      <c r="L11" s="228"/>
      <c r="M11" s="244"/>
      <c r="N11" s="233"/>
      <c r="O11" s="232"/>
      <c r="P11" s="236"/>
      <c r="Q11" s="231"/>
      <c r="R11" s="232"/>
      <c r="S11" s="403" t="str">
        <f t="shared" si="2"/>
        <v>ООО "Маяк"</v>
      </c>
      <c r="T11" s="228"/>
      <c r="U11" s="228"/>
      <c r="V11" s="230">
        <v>235</v>
      </c>
      <c r="W11" s="231"/>
      <c r="X11" s="232"/>
      <c r="Y11" s="239"/>
      <c r="Z11" s="228"/>
      <c r="AA11" s="240"/>
      <c r="AB11" s="228"/>
      <c r="AC11" s="240"/>
      <c r="AD11" s="240"/>
      <c r="AE11" s="240"/>
      <c r="AF11" s="240">
        <v>20</v>
      </c>
      <c r="AG11" s="208"/>
      <c r="AH11" s="208"/>
      <c r="AI11" s="133"/>
      <c r="AJ11" s="212"/>
      <c r="AK11" s="133"/>
      <c r="AL11" s="208"/>
      <c r="AM11" s="208"/>
      <c r="AN11" s="208"/>
      <c r="AO11" s="208"/>
      <c r="AP11" s="133"/>
    </row>
    <row r="12" spans="1:42" ht="18" customHeight="1">
      <c r="A12" s="228" t="s">
        <v>13</v>
      </c>
      <c r="B12" s="229" t="s">
        <v>44</v>
      </c>
      <c r="C12" s="230">
        <v>920</v>
      </c>
      <c r="D12" s="231"/>
      <c r="E12" s="232"/>
      <c r="F12" s="230">
        <v>210</v>
      </c>
      <c r="G12" s="233"/>
      <c r="H12" s="232"/>
      <c r="I12" s="228"/>
      <c r="J12" s="228"/>
      <c r="K12" s="228"/>
      <c r="L12" s="228"/>
      <c r="M12" s="244">
        <v>200</v>
      </c>
      <c r="N12" s="233"/>
      <c r="O12" s="232"/>
      <c r="P12" s="230">
        <v>50</v>
      </c>
      <c r="Q12" s="231"/>
      <c r="R12" s="232"/>
      <c r="S12" s="403" t="str">
        <f t="shared" si="2"/>
        <v>ООО "Степаньковское"</v>
      </c>
      <c r="T12" s="228"/>
      <c r="U12" s="228"/>
      <c r="V12" s="230">
        <v>460</v>
      </c>
      <c r="W12" s="231"/>
      <c r="X12" s="232"/>
      <c r="Y12" s="239"/>
      <c r="Z12" s="228"/>
      <c r="AA12" s="240"/>
      <c r="AB12" s="228"/>
      <c r="AC12" s="240"/>
      <c r="AD12" s="240">
        <v>260</v>
      </c>
      <c r="AE12" s="240"/>
      <c r="AF12" s="240">
        <v>333</v>
      </c>
      <c r="AG12" s="208"/>
      <c r="AH12" s="208"/>
      <c r="AI12" s="133"/>
      <c r="AJ12" s="212"/>
      <c r="AK12" s="133"/>
      <c r="AL12" s="208"/>
      <c r="AM12" s="208"/>
      <c r="AN12" s="208"/>
      <c r="AO12" s="208"/>
      <c r="AP12" s="133"/>
    </row>
    <row r="13" spans="1:42" ht="18.75" customHeight="1">
      <c r="A13" s="228" t="s">
        <v>14</v>
      </c>
      <c r="B13" s="229" t="s">
        <v>46</v>
      </c>
      <c r="C13" s="230">
        <v>30</v>
      </c>
      <c r="D13" s="231"/>
      <c r="E13" s="232"/>
      <c r="F13" s="230">
        <v>20</v>
      </c>
      <c r="G13" s="233"/>
      <c r="H13" s="232"/>
      <c r="I13" s="228"/>
      <c r="J13" s="228"/>
      <c r="K13" s="228"/>
      <c r="L13" s="228"/>
      <c r="M13" s="244"/>
      <c r="N13" s="233"/>
      <c r="O13" s="232"/>
      <c r="P13" s="230"/>
      <c r="Q13" s="231"/>
      <c r="R13" s="232"/>
      <c r="S13" s="403" t="str">
        <f t="shared" si="2"/>
        <v>СПК "Кедр"</v>
      </c>
      <c r="T13" s="228"/>
      <c r="U13" s="228"/>
      <c r="V13" s="230">
        <v>10</v>
      </c>
      <c r="W13" s="231"/>
      <c r="X13" s="232"/>
      <c r="Y13" s="239"/>
      <c r="Z13" s="228"/>
      <c r="AA13" s="240"/>
      <c r="AB13" s="228"/>
      <c r="AC13" s="240"/>
      <c r="AD13" s="240"/>
      <c r="AE13" s="240"/>
      <c r="AF13" s="240">
        <v>20</v>
      </c>
      <c r="AG13" s="208"/>
      <c r="AH13" s="208"/>
      <c r="AI13" s="133"/>
      <c r="AJ13" s="212"/>
      <c r="AK13" s="133"/>
      <c r="AL13" s="208"/>
      <c r="AM13" s="208"/>
      <c r="AN13" s="208"/>
      <c r="AO13" s="208"/>
      <c r="AP13" s="133"/>
    </row>
    <row r="14" spans="1:42" ht="18.75" customHeight="1">
      <c r="A14" s="228" t="s">
        <v>15</v>
      </c>
      <c r="B14" s="229" t="s">
        <v>47</v>
      </c>
      <c r="C14" s="230">
        <v>240</v>
      </c>
      <c r="D14" s="231">
        <f t="shared" si="0"/>
        <v>160</v>
      </c>
      <c r="E14" s="232">
        <f t="shared" si="1"/>
        <v>66.66666666666666</v>
      </c>
      <c r="F14" s="230">
        <v>185</v>
      </c>
      <c r="G14" s="233">
        <f aca="true" t="shared" si="3" ref="G11:G17">I14+J14+K14+L14</f>
        <v>160</v>
      </c>
      <c r="H14" s="232">
        <f aca="true" t="shared" si="4" ref="H11:H17">G14/F14*100</f>
        <v>86.48648648648648</v>
      </c>
      <c r="I14" s="228"/>
      <c r="J14" s="228"/>
      <c r="K14" s="228">
        <v>160</v>
      </c>
      <c r="L14" s="228"/>
      <c r="M14" s="244"/>
      <c r="N14" s="233"/>
      <c r="O14" s="232"/>
      <c r="P14" s="236"/>
      <c r="Q14" s="231"/>
      <c r="R14" s="232"/>
      <c r="S14" s="403" t="str">
        <f t="shared" si="2"/>
        <v>СПК "Стригинский"</v>
      </c>
      <c r="T14" s="228"/>
      <c r="U14" s="228"/>
      <c r="V14" s="230">
        <v>55</v>
      </c>
      <c r="W14" s="231"/>
      <c r="X14" s="232"/>
      <c r="Y14" s="239"/>
      <c r="Z14" s="228"/>
      <c r="AA14" s="240"/>
      <c r="AB14" s="228"/>
      <c r="AC14" s="240"/>
      <c r="AD14" s="240"/>
      <c r="AE14" s="240"/>
      <c r="AF14" s="240">
        <v>185</v>
      </c>
      <c r="AG14" s="208"/>
      <c r="AH14" s="208"/>
      <c r="AI14" s="133"/>
      <c r="AJ14" s="212"/>
      <c r="AK14" s="133"/>
      <c r="AL14" s="208"/>
      <c r="AM14" s="208"/>
      <c r="AN14" s="208"/>
      <c r="AO14" s="208"/>
      <c r="AP14" s="133"/>
    </row>
    <row r="15" spans="1:42" ht="19.5" customHeight="1">
      <c r="A15" s="228" t="s">
        <v>16</v>
      </c>
      <c r="B15" s="229" t="s">
        <v>50</v>
      </c>
      <c r="C15" s="230">
        <v>48</v>
      </c>
      <c r="D15" s="231"/>
      <c r="E15" s="232"/>
      <c r="F15" s="230">
        <v>186</v>
      </c>
      <c r="G15" s="233"/>
      <c r="H15" s="232"/>
      <c r="I15" s="228"/>
      <c r="J15" s="228"/>
      <c r="K15" s="228"/>
      <c r="L15" s="228"/>
      <c r="M15" s="244"/>
      <c r="N15" s="233"/>
      <c r="O15" s="235"/>
      <c r="P15" s="236"/>
      <c r="Q15" s="231"/>
      <c r="R15" s="232"/>
      <c r="S15" s="403" t="str">
        <f t="shared" si="2"/>
        <v>СПК "Мир"</v>
      </c>
      <c r="T15" s="228"/>
      <c r="U15" s="228"/>
      <c r="V15" s="230">
        <v>48</v>
      </c>
      <c r="W15" s="231"/>
      <c r="X15" s="232"/>
      <c r="Y15" s="239"/>
      <c r="Z15" s="228"/>
      <c r="AA15" s="240"/>
      <c r="AB15" s="228"/>
      <c r="AC15" s="240"/>
      <c r="AD15" s="240"/>
      <c r="AE15" s="240"/>
      <c r="AF15" s="240"/>
      <c r="AG15" s="303"/>
      <c r="AH15" s="303"/>
      <c r="AI15" s="133"/>
      <c r="AJ15" s="212"/>
      <c r="AK15" s="133"/>
      <c r="AL15" s="208"/>
      <c r="AM15" s="208"/>
      <c r="AN15" s="208"/>
      <c r="AO15" s="208"/>
      <c r="AP15" s="133"/>
    </row>
    <row r="16" spans="1:42" ht="19.5" customHeight="1">
      <c r="A16" s="228" t="s">
        <v>17</v>
      </c>
      <c r="B16" s="229" t="s">
        <v>54</v>
      </c>
      <c r="C16" s="230">
        <v>70</v>
      </c>
      <c r="D16" s="231"/>
      <c r="E16" s="232"/>
      <c r="F16" s="230">
        <v>187</v>
      </c>
      <c r="G16" s="233"/>
      <c r="H16" s="232"/>
      <c r="I16" s="228"/>
      <c r="J16" s="228"/>
      <c r="K16" s="228"/>
      <c r="L16" s="228"/>
      <c r="M16" s="244"/>
      <c r="N16" s="233"/>
      <c r="O16" s="235"/>
      <c r="P16" s="236"/>
      <c r="Q16" s="231"/>
      <c r="R16" s="232"/>
      <c r="S16" s="403" t="str">
        <f t="shared" si="2"/>
        <v>ООО "Преображение"</v>
      </c>
      <c r="T16" s="228"/>
      <c r="U16" s="228"/>
      <c r="V16" s="230">
        <v>70</v>
      </c>
      <c r="W16" s="231"/>
      <c r="X16" s="232"/>
      <c r="Y16" s="239"/>
      <c r="Z16" s="228"/>
      <c r="AA16" s="240"/>
      <c r="AB16" s="228"/>
      <c r="AC16" s="240"/>
      <c r="AD16" s="240"/>
      <c r="AE16" s="240"/>
      <c r="AF16" s="240"/>
      <c r="AG16" s="303"/>
      <c r="AH16" s="303"/>
      <c r="AI16" s="133"/>
      <c r="AJ16" s="212"/>
      <c r="AK16" s="133"/>
      <c r="AL16" s="208"/>
      <c r="AM16" s="208"/>
      <c r="AN16" s="208"/>
      <c r="AO16" s="208"/>
      <c r="AP16" s="133"/>
    </row>
    <row r="17" spans="1:42" ht="19.5" customHeight="1">
      <c r="A17" s="228" t="s">
        <v>38</v>
      </c>
      <c r="B17" s="229" t="s">
        <v>55</v>
      </c>
      <c r="C17" s="230">
        <v>150</v>
      </c>
      <c r="D17" s="231">
        <f t="shared" si="0"/>
        <v>118</v>
      </c>
      <c r="E17" s="232">
        <f t="shared" si="1"/>
        <v>78.66666666666666</v>
      </c>
      <c r="F17" s="230">
        <v>150</v>
      </c>
      <c r="G17" s="233">
        <f t="shared" si="3"/>
        <v>118</v>
      </c>
      <c r="H17" s="232">
        <f t="shared" si="4"/>
        <v>78.66666666666666</v>
      </c>
      <c r="I17" s="228">
        <v>29</v>
      </c>
      <c r="J17" s="228"/>
      <c r="K17" s="228">
        <f>26+63</f>
        <v>89</v>
      </c>
      <c r="L17" s="228"/>
      <c r="M17" s="244"/>
      <c r="N17" s="233"/>
      <c r="O17" s="235"/>
      <c r="P17" s="236"/>
      <c r="Q17" s="231"/>
      <c r="R17" s="232"/>
      <c r="S17" s="403" t="str">
        <f t="shared" si="2"/>
        <v>АО ПЗ "Нива"</v>
      </c>
      <c r="T17" s="228"/>
      <c r="U17" s="228"/>
      <c r="V17" s="230"/>
      <c r="W17" s="231"/>
      <c r="X17" s="232"/>
      <c r="Y17" s="239"/>
      <c r="Z17" s="228"/>
      <c r="AA17" s="240"/>
      <c r="AB17" s="228"/>
      <c r="AC17" s="240"/>
      <c r="AD17" s="240"/>
      <c r="AE17" s="240"/>
      <c r="AF17" s="240">
        <v>100</v>
      </c>
      <c r="AG17" s="303"/>
      <c r="AH17" s="303"/>
      <c r="AI17" s="133"/>
      <c r="AJ17" s="212"/>
      <c r="AK17" s="133"/>
      <c r="AL17" s="208"/>
      <c r="AM17" s="208"/>
      <c r="AN17" s="208"/>
      <c r="AO17" s="208"/>
      <c r="AP17" s="133"/>
    </row>
    <row r="18" spans="1:42" ht="18.75" customHeight="1" thickBot="1">
      <c r="A18" s="304"/>
      <c r="B18" s="305"/>
      <c r="C18" s="306"/>
      <c r="D18" s="307"/>
      <c r="E18" s="308"/>
      <c r="F18" s="306"/>
      <c r="G18" s="309"/>
      <c r="H18" s="308"/>
      <c r="I18" s="304"/>
      <c r="J18" s="304"/>
      <c r="K18" s="304"/>
      <c r="L18" s="304"/>
      <c r="M18" s="310"/>
      <c r="N18" s="309"/>
      <c r="O18" s="311"/>
      <c r="P18" s="312"/>
      <c r="Q18" s="307"/>
      <c r="R18" s="308"/>
      <c r="S18" s="404"/>
      <c r="T18" s="304"/>
      <c r="U18" s="304"/>
      <c r="V18" s="306"/>
      <c r="W18" s="307"/>
      <c r="X18" s="308"/>
      <c r="Y18" s="313"/>
      <c r="Z18" s="304"/>
      <c r="AA18" s="314"/>
      <c r="AB18" s="304"/>
      <c r="AC18" s="315"/>
      <c r="AD18" s="315"/>
      <c r="AE18" s="315"/>
      <c r="AF18" s="315"/>
      <c r="AG18" s="208"/>
      <c r="AH18" s="208"/>
      <c r="AI18" s="133"/>
      <c r="AJ18" s="212"/>
      <c r="AK18" s="133"/>
      <c r="AL18" s="208"/>
      <c r="AM18" s="208"/>
      <c r="AN18" s="208"/>
      <c r="AO18" s="208"/>
      <c r="AP18" s="133"/>
    </row>
    <row r="19" spans="1:42" ht="20.25" customHeight="1" thickBot="1">
      <c r="A19" s="316" t="s">
        <v>2</v>
      </c>
      <c r="B19" s="317" t="s">
        <v>3</v>
      </c>
      <c r="C19" s="318">
        <f>SUM(C7:C18)</f>
        <v>5420</v>
      </c>
      <c r="D19" s="319">
        <f>SUM(D7:D17)</f>
        <v>1229</v>
      </c>
      <c r="E19" s="320">
        <f>D19/C19*100</f>
        <v>22.67527675276753</v>
      </c>
      <c r="F19" s="318">
        <f>SUM(F7:F17)</f>
        <v>2153</v>
      </c>
      <c r="G19" s="321">
        <f>SUM(G7:G18)</f>
        <v>644</v>
      </c>
      <c r="H19" s="320">
        <f>G19/F19*100</f>
        <v>29.911751045053414</v>
      </c>
      <c r="I19" s="322">
        <f>SUM(I7:I18)</f>
        <v>29</v>
      </c>
      <c r="J19" s="322">
        <f>SUM(J7:J18)</f>
        <v>105</v>
      </c>
      <c r="K19" s="322">
        <f>SUM(K7:K18)</f>
        <v>510</v>
      </c>
      <c r="L19" s="316"/>
      <c r="M19" s="323">
        <f>SUM(M10:M17)</f>
        <v>200</v>
      </c>
      <c r="N19" s="324"/>
      <c r="O19" s="320"/>
      <c r="P19" s="318">
        <f>SUM(P10:P17)</f>
        <v>50</v>
      </c>
      <c r="Q19" s="319"/>
      <c r="R19" s="320"/>
      <c r="S19" s="317" t="s">
        <v>3</v>
      </c>
      <c r="T19" s="327">
        <f>SUM(T7:T18)</f>
        <v>310</v>
      </c>
      <c r="U19" s="325"/>
      <c r="V19" s="318">
        <f>SUM(V7:V18)</f>
        <v>2599</v>
      </c>
      <c r="W19" s="319">
        <f>SUM(W7:W18)</f>
        <v>275</v>
      </c>
      <c r="X19" s="320">
        <f>W19/V19*100</f>
        <v>10.580992689495961</v>
      </c>
      <c r="Y19" s="327">
        <f>SUM(Y7:Y18)</f>
        <v>70</v>
      </c>
      <c r="Z19" s="316"/>
      <c r="AA19" s="327">
        <f>SUM(AA7:AA18)</f>
        <v>205</v>
      </c>
      <c r="AB19" s="316"/>
      <c r="AC19" s="328"/>
      <c r="AD19" s="327">
        <f>SUM(AD7:AD18)</f>
        <v>986</v>
      </c>
      <c r="AE19" s="327">
        <f>SUM(AE7:AE18)</f>
        <v>845</v>
      </c>
      <c r="AF19" s="327">
        <f>SUM(AF7:AF18)</f>
        <v>1613</v>
      </c>
      <c r="AG19" s="208"/>
      <c r="AH19" s="208"/>
      <c r="AI19" s="133"/>
      <c r="AJ19" s="212"/>
      <c r="AK19" s="133"/>
      <c r="AL19" s="208"/>
      <c r="AM19" s="208"/>
      <c r="AN19" s="208"/>
      <c r="AO19" s="208"/>
      <c r="AP19" s="133"/>
    </row>
    <row r="20" spans="1:42" ht="24" customHeight="1" thickBot="1" thickTop="1">
      <c r="A20" s="329" t="s">
        <v>8</v>
      </c>
      <c r="B20" s="330" t="s">
        <v>45</v>
      </c>
      <c r="C20" s="318">
        <v>779</v>
      </c>
      <c r="D20" s="319">
        <f>G20+N20+Q20+T20+U20+Y20+Z20</f>
        <v>199</v>
      </c>
      <c r="E20" s="320">
        <f>D20/C20*100</f>
        <v>25.54557124518614</v>
      </c>
      <c r="F20" s="331">
        <v>106</v>
      </c>
      <c r="G20" s="332">
        <f>I20+J20+K20+L20</f>
        <v>109</v>
      </c>
      <c r="H20" s="333">
        <f>G20/F20*100</f>
        <v>102.8301886792453</v>
      </c>
      <c r="I20" s="334">
        <v>45</v>
      </c>
      <c r="J20" s="334">
        <v>64</v>
      </c>
      <c r="K20" s="334"/>
      <c r="L20" s="335"/>
      <c r="M20" s="336"/>
      <c r="N20" s="337"/>
      <c r="O20" s="338"/>
      <c r="P20" s="339"/>
      <c r="Q20" s="340"/>
      <c r="R20" s="338"/>
      <c r="S20" s="330" t="str">
        <f>B20</f>
        <v>СПК "Муромский"</v>
      </c>
      <c r="T20" s="343"/>
      <c r="U20" s="330"/>
      <c r="V20" s="341">
        <v>673</v>
      </c>
      <c r="W20" s="340">
        <f>Y20+Z20+AA20</f>
        <v>90</v>
      </c>
      <c r="X20" s="338">
        <f>W20/V20*100</f>
        <v>13.37295690936107</v>
      </c>
      <c r="Y20" s="342">
        <v>90</v>
      </c>
      <c r="Z20" s="335"/>
      <c r="AA20" s="343"/>
      <c r="AB20" s="335"/>
      <c r="AC20" s="344"/>
      <c r="AD20" s="345">
        <v>350</v>
      </c>
      <c r="AE20" s="345">
        <v>600</v>
      </c>
      <c r="AF20" s="343">
        <v>450</v>
      </c>
      <c r="AG20" s="208"/>
      <c r="AH20" s="208"/>
      <c r="AI20" s="133"/>
      <c r="AJ20" s="346"/>
      <c r="AK20" s="133"/>
      <c r="AL20" s="208"/>
      <c r="AM20" s="208"/>
      <c r="AN20" s="208"/>
      <c r="AO20" s="208"/>
      <c r="AP20" s="133"/>
    </row>
    <row r="21" spans="1:42" ht="24" customHeight="1" thickBot="1" thickTop="1">
      <c r="A21" s="207" t="s">
        <v>9</v>
      </c>
      <c r="B21" s="347" t="s">
        <v>49</v>
      </c>
      <c r="C21" s="318"/>
      <c r="D21" s="319"/>
      <c r="E21" s="320"/>
      <c r="F21" s="331"/>
      <c r="G21" s="332"/>
      <c r="H21" s="333"/>
      <c r="I21" s="203"/>
      <c r="J21" s="203"/>
      <c r="K21" s="203"/>
      <c r="L21" s="204"/>
      <c r="M21" s="251"/>
      <c r="N21" s="202"/>
      <c r="O21" s="201"/>
      <c r="P21" s="348"/>
      <c r="Q21" s="200"/>
      <c r="R21" s="201"/>
      <c r="S21" s="347" t="str">
        <f>B21</f>
        <v>ЗАО "Выбор"</v>
      </c>
      <c r="T21" s="211"/>
      <c r="U21" s="347"/>
      <c r="V21" s="198"/>
      <c r="W21" s="200"/>
      <c r="X21" s="201"/>
      <c r="Y21" s="208"/>
      <c r="Z21" s="204"/>
      <c r="AA21" s="211"/>
      <c r="AB21" s="204"/>
      <c r="AC21" s="209"/>
      <c r="AD21" s="210"/>
      <c r="AE21" s="210"/>
      <c r="AF21" s="211"/>
      <c r="AG21" s="208"/>
      <c r="AH21" s="208"/>
      <c r="AI21" s="133"/>
      <c r="AJ21" s="346"/>
      <c r="AK21" s="133"/>
      <c r="AL21" s="208"/>
      <c r="AM21" s="208"/>
      <c r="AN21" s="208"/>
      <c r="AO21" s="208"/>
      <c r="AP21" s="133"/>
    </row>
    <row r="22" spans="1:42" ht="21" customHeight="1" thickBot="1" thickTop="1">
      <c r="A22" s="349" t="s">
        <v>2</v>
      </c>
      <c r="B22" s="350" t="s">
        <v>4</v>
      </c>
      <c r="C22" s="331">
        <f>SUM(C20:C21)</f>
        <v>779</v>
      </c>
      <c r="D22" s="351">
        <f>SUM(D20:D21)</f>
        <v>199</v>
      </c>
      <c r="E22" s="333">
        <f>D22/C22*100</f>
        <v>25.54557124518614</v>
      </c>
      <c r="F22" s="331">
        <f>SUM(F20:F20)</f>
        <v>106</v>
      </c>
      <c r="G22" s="332">
        <f>SUM(G20:G21)</f>
        <v>109</v>
      </c>
      <c r="H22" s="333">
        <f>G22/F22*100</f>
        <v>102.8301886792453</v>
      </c>
      <c r="I22" s="352">
        <f>SUM(I20:I21)</f>
        <v>45</v>
      </c>
      <c r="J22" s="352">
        <f>SUM(J20:J21)</f>
        <v>64</v>
      </c>
      <c r="K22" s="352"/>
      <c r="L22" s="353"/>
      <c r="M22" s="354"/>
      <c r="N22" s="332"/>
      <c r="O22" s="333"/>
      <c r="P22" s="331"/>
      <c r="Q22" s="351"/>
      <c r="R22" s="333"/>
      <c r="S22" s="350" t="s">
        <v>4</v>
      </c>
      <c r="T22" s="356"/>
      <c r="U22" s="350"/>
      <c r="V22" s="331">
        <f>SUM(V20:V20)</f>
        <v>673</v>
      </c>
      <c r="W22" s="351">
        <f>SUM(W20:W21)</f>
        <v>90</v>
      </c>
      <c r="X22" s="333">
        <f>W22/V22*100</f>
        <v>13.37295690936107</v>
      </c>
      <c r="Y22" s="355">
        <f>SUM(Y20:Y21)</f>
        <v>90</v>
      </c>
      <c r="Z22" s="353"/>
      <c r="AA22" s="356"/>
      <c r="AB22" s="353"/>
      <c r="AC22" s="357"/>
      <c r="AD22" s="356">
        <f>SUM(AD20:AD21)</f>
        <v>350</v>
      </c>
      <c r="AE22" s="356">
        <f>SUM(AE20:AE21)</f>
        <v>600</v>
      </c>
      <c r="AF22" s="356">
        <f>SUM(AF20:AF21)</f>
        <v>450</v>
      </c>
      <c r="AG22" s="208"/>
      <c r="AH22" s="208"/>
      <c r="AI22" s="133"/>
      <c r="AJ22" s="212"/>
      <c r="AK22" s="133"/>
      <c r="AL22" s="208"/>
      <c r="AM22" s="208"/>
      <c r="AN22" s="208"/>
      <c r="AO22" s="208"/>
      <c r="AP22" s="133"/>
    </row>
    <row r="23" spans="1:42" ht="21" customHeight="1" thickBot="1" thickTop="1">
      <c r="A23" s="198"/>
      <c r="B23" s="199" t="s">
        <v>26</v>
      </c>
      <c r="C23" s="198">
        <f>C19+C22</f>
        <v>6199</v>
      </c>
      <c r="D23" s="200">
        <f>D19+D22</f>
        <v>1428</v>
      </c>
      <c r="E23" s="201">
        <f>D23/C23*100</f>
        <v>23.03597354412002</v>
      </c>
      <c r="F23" s="198">
        <f>F19+F22</f>
        <v>2259</v>
      </c>
      <c r="G23" s="202">
        <f>G22+G19</f>
        <v>753</v>
      </c>
      <c r="H23" s="201">
        <f>G23/F23*100</f>
        <v>33.33333333333333</v>
      </c>
      <c r="I23" s="203">
        <f>I19+I22</f>
        <v>74</v>
      </c>
      <c r="J23" s="203">
        <f>J19+J22</f>
        <v>169</v>
      </c>
      <c r="K23" s="203">
        <f>K19+K22</f>
        <v>510</v>
      </c>
      <c r="L23" s="204"/>
      <c r="M23" s="251">
        <f>M19+M22</f>
        <v>200</v>
      </c>
      <c r="N23" s="202"/>
      <c r="O23" s="201"/>
      <c r="P23" s="198">
        <f>P19+P22</f>
        <v>50</v>
      </c>
      <c r="Q23" s="200"/>
      <c r="R23" s="201"/>
      <c r="S23" s="206" t="s">
        <v>26</v>
      </c>
      <c r="T23" s="211">
        <f>T19+T22</f>
        <v>310</v>
      </c>
      <c r="U23" s="207"/>
      <c r="V23" s="198">
        <f>V20+V19</f>
        <v>3272</v>
      </c>
      <c r="W23" s="200">
        <f>W19+W22</f>
        <v>365</v>
      </c>
      <c r="X23" s="201">
        <f>W23/V23*100</f>
        <v>11.15525672371638</v>
      </c>
      <c r="Y23" s="211">
        <f>Y19+Y22</f>
        <v>160</v>
      </c>
      <c r="Z23" s="204"/>
      <c r="AA23" s="211">
        <f>AA19+AA22</f>
        <v>205</v>
      </c>
      <c r="AB23" s="204"/>
      <c r="AC23" s="209"/>
      <c r="AD23" s="211">
        <f>AD19+AD22</f>
        <v>1336</v>
      </c>
      <c r="AE23" s="211">
        <f>AE19+AE22</f>
        <v>1445</v>
      </c>
      <c r="AF23" s="211">
        <f>AF19+AF22</f>
        <v>2063</v>
      </c>
      <c r="AG23" s="208"/>
      <c r="AH23" s="208"/>
      <c r="AI23" s="133"/>
      <c r="AJ23" s="212"/>
      <c r="AK23" s="133"/>
      <c r="AL23" s="208"/>
      <c r="AM23" s="208"/>
      <c r="AN23" s="208"/>
      <c r="AO23" s="208"/>
      <c r="AP23" s="133"/>
    </row>
    <row r="24" spans="1:42" ht="21" customHeight="1">
      <c r="A24" s="291" t="s">
        <v>8</v>
      </c>
      <c r="B24" s="358" t="s">
        <v>57</v>
      </c>
      <c r="C24" s="291">
        <v>55</v>
      </c>
      <c r="D24" s="299"/>
      <c r="E24" s="293"/>
      <c r="F24" s="359">
        <v>16</v>
      </c>
      <c r="G24" s="294"/>
      <c r="H24" s="360"/>
      <c r="I24" s="300"/>
      <c r="J24" s="295"/>
      <c r="K24" s="361"/>
      <c r="L24" s="295"/>
      <c r="M24" s="296"/>
      <c r="N24" s="294"/>
      <c r="O24" s="360"/>
      <c r="P24" s="291">
        <v>24</v>
      </c>
      <c r="Q24" s="299"/>
      <c r="R24" s="293"/>
      <c r="S24" s="362" t="str">
        <f>B24</f>
        <v>К(Ф)Х Мусаев Д.Г.О.</v>
      </c>
      <c r="T24" s="302"/>
      <c r="U24" s="295"/>
      <c r="V24" s="291">
        <v>15</v>
      </c>
      <c r="W24" s="294"/>
      <c r="X24" s="297">
        <f>W24/V24*100</f>
        <v>0</v>
      </c>
      <c r="Y24" s="300"/>
      <c r="Z24" s="295"/>
      <c r="AA24" s="363"/>
      <c r="AB24" s="295"/>
      <c r="AC24" s="364"/>
      <c r="AD24" s="301"/>
      <c r="AE24" s="364"/>
      <c r="AF24" s="301">
        <v>20</v>
      </c>
      <c r="AG24" s="208"/>
      <c r="AH24" s="208"/>
      <c r="AI24" s="133"/>
      <c r="AJ24" s="212"/>
      <c r="AK24" s="133"/>
      <c r="AL24" s="208"/>
      <c r="AM24" s="208"/>
      <c r="AN24" s="208"/>
      <c r="AO24" s="208"/>
      <c r="AP24" s="133"/>
    </row>
    <row r="25" spans="1:42" ht="21" customHeight="1" thickBot="1">
      <c r="A25" s="306" t="s">
        <v>9</v>
      </c>
      <c r="B25" s="365" t="s">
        <v>60</v>
      </c>
      <c r="C25" s="306"/>
      <c r="D25" s="307"/>
      <c r="E25" s="308"/>
      <c r="F25" s="366"/>
      <c r="G25" s="367"/>
      <c r="H25" s="368"/>
      <c r="I25" s="369"/>
      <c r="J25" s="370"/>
      <c r="K25" s="371"/>
      <c r="L25" s="370"/>
      <c r="M25" s="372"/>
      <c r="N25" s="367"/>
      <c r="O25" s="368"/>
      <c r="P25" s="306"/>
      <c r="Q25" s="307"/>
      <c r="R25" s="308"/>
      <c r="S25" s="373" t="str">
        <f>B25</f>
        <v>КФХ Ахтариева Р.В.</v>
      </c>
      <c r="T25" s="314"/>
      <c r="U25" s="304"/>
      <c r="V25" s="306"/>
      <c r="W25" s="309"/>
      <c r="X25" s="311"/>
      <c r="Y25" s="313"/>
      <c r="Z25" s="304"/>
      <c r="AA25" s="374"/>
      <c r="AB25" s="304"/>
      <c r="AC25" s="375"/>
      <c r="AD25" s="315"/>
      <c r="AE25" s="375"/>
      <c r="AF25" s="315">
        <v>100</v>
      </c>
      <c r="AG25" s="208"/>
      <c r="AH25" s="208"/>
      <c r="AI25" s="133"/>
      <c r="AJ25" s="212"/>
      <c r="AK25" s="133"/>
      <c r="AL25" s="208"/>
      <c r="AM25" s="208"/>
      <c r="AN25" s="208"/>
      <c r="AO25" s="208"/>
      <c r="AP25" s="133"/>
    </row>
    <row r="26" spans="1:42" ht="21" customHeight="1" thickBot="1">
      <c r="A26" s="376"/>
      <c r="B26" s="377" t="s">
        <v>68</v>
      </c>
      <c r="C26" s="376"/>
      <c r="D26" s="378"/>
      <c r="E26" s="379"/>
      <c r="F26" s="380"/>
      <c r="G26" s="381"/>
      <c r="H26" s="382"/>
      <c r="I26" s="383"/>
      <c r="J26" s="384"/>
      <c r="K26" s="385"/>
      <c r="L26" s="384"/>
      <c r="M26" s="386"/>
      <c r="N26" s="381"/>
      <c r="O26" s="382"/>
      <c r="P26" s="376"/>
      <c r="Q26" s="387"/>
      <c r="R26" s="379"/>
      <c r="S26" s="388"/>
      <c r="T26" s="395">
        <f>SUM(T24:T25)</f>
        <v>0</v>
      </c>
      <c r="U26" s="389"/>
      <c r="V26" s="376">
        <f>V24+V25</f>
        <v>15</v>
      </c>
      <c r="W26" s="390"/>
      <c r="X26" s="391">
        <f>W26/V26*100</f>
        <v>0</v>
      </c>
      <c r="Y26" s="395">
        <f>SUM(Y24:Y25)</f>
        <v>0</v>
      </c>
      <c r="Z26" s="393"/>
      <c r="AA26" s="395">
        <f>SUM(AA24:AA25)</f>
        <v>0</v>
      </c>
      <c r="AB26" s="393"/>
      <c r="AC26" s="394"/>
      <c r="AD26" s="395">
        <f>SUM(AD24:AD25)</f>
        <v>0</v>
      </c>
      <c r="AE26" s="395">
        <f>SUM(AE24:AE25)</f>
        <v>0</v>
      </c>
      <c r="AF26" s="395">
        <f>SUM(AF24:AF25)</f>
        <v>120</v>
      </c>
      <c r="AG26" s="208"/>
      <c r="AH26" s="208"/>
      <c r="AI26" s="133"/>
      <c r="AJ26" s="212"/>
      <c r="AK26" s="133"/>
      <c r="AL26" s="208"/>
      <c r="AM26" s="208"/>
      <c r="AN26" s="208"/>
      <c r="AO26" s="208"/>
      <c r="AP26" s="133"/>
    </row>
    <row r="27" spans="1:42" ht="23.25" customHeight="1" thickBot="1">
      <c r="A27" s="376" t="s">
        <v>2</v>
      </c>
      <c r="B27" s="396" t="s">
        <v>26</v>
      </c>
      <c r="C27" s="376">
        <f>SUM(C23:C24)</f>
        <v>6254</v>
      </c>
      <c r="D27" s="378">
        <f>D23+D26</f>
        <v>1428</v>
      </c>
      <c r="E27" s="379">
        <f>D27/C27*100</f>
        <v>22.833386632555165</v>
      </c>
      <c r="F27" s="376">
        <f>F24+F23</f>
        <v>2275</v>
      </c>
      <c r="G27" s="390">
        <f>G26+G23</f>
        <v>753</v>
      </c>
      <c r="H27" s="379">
        <f>G27/F27*100</f>
        <v>33.0989010989011</v>
      </c>
      <c r="I27" s="397">
        <f>I23+I26</f>
        <v>74</v>
      </c>
      <c r="J27" s="397">
        <f>J23+J26</f>
        <v>169</v>
      </c>
      <c r="K27" s="397">
        <f>K23+K26</f>
        <v>510</v>
      </c>
      <c r="L27" s="393"/>
      <c r="M27" s="387">
        <f>M23+M24</f>
        <v>200</v>
      </c>
      <c r="N27" s="378"/>
      <c r="O27" s="379"/>
      <c r="P27" s="376">
        <f>P24+P23</f>
        <v>74</v>
      </c>
      <c r="Q27" s="398"/>
      <c r="R27" s="379"/>
      <c r="S27" s="399" t="s">
        <v>26</v>
      </c>
      <c r="T27" s="395">
        <f>T23+T26</f>
        <v>310</v>
      </c>
      <c r="U27" s="389"/>
      <c r="V27" s="376">
        <f>SUM(V23:V24)</f>
        <v>3287</v>
      </c>
      <c r="W27" s="378">
        <f>W23+W26</f>
        <v>365</v>
      </c>
      <c r="X27" s="379">
        <f>W27/V27*100</f>
        <v>11.104350471554609</v>
      </c>
      <c r="Y27" s="395">
        <f>Y23+Y26</f>
        <v>160</v>
      </c>
      <c r="Z27" s="393"/>
      <c r="AA27" s="395">
        <f>AA23+AA26</f>
        <v>205</v>
      </c>
      <c r="AB27" s="395"/>
      <c r="AC27" s="395"/>
      <c r="AD27" s="395">
        <f>AD23+AD26</f>
        <v>1336</v>
      </c>
      <c r="AE27" s="395">
        <f>AE23+AE26</f>
        <v>1445</v>
      </c>
      <c r="AF27" s="395">
        <f>AF23+AF26</f>
        <v>2183</v>
      </c>
      <c r="AG27" s="208"/>
      <c r="AH27" s="208"/>
      <c r="AI27" s="133"/>
      <c r="AJ27" s="346"/>
      <c r="AK27" s="133"/>
      <c r="AL27" s="208"/>
      <c r="AM27" s="208"/>
      <c r="AN27" s="208"/>
      <c r="AO27" s="208"/>
      <c r="AP27" s="133"/>
    </row>
    <row r="28" spans="33:42" ht="12.75"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</row>
    <row r="29" spans="33:42" ht="12.75"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2:42" ht="12.75">
      <c r="B30" s="441"/>
      <c r="C30" s="441"/>
      <c r="D30" s="441"/>
      <c r="U30" s="441"/>
      <c r="V30" s="441"/>
      <c r="W30" s="441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</row>
    <row r="31" spans="33:42" ht="12.75"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</row>
    <row r="32" spans="33:42" ht="12.75"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</row>
    <row r="33" spans="33:42" ht="12.75"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</row>
    <row r="34" spans="33:42" ht="12.75"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</row>
  </sheetData>
  <sheetProtection/>
  <mergeCells count="27">
    <mergeCell ref="AD3:AD4"/>
    <mergeCell ref="AE3:AE4"/>
    <mergeCell ref="AF3:AF4"/>
    <mergeCell ref="B30:D30"/>
    <mergeCell ref="U30:W30"/>
    <mergeCell ref="V3:X4"/>
    <mergeCell ref="Y3:Y4"/>
    <mergeCell ref="Z3:Z4"/>
    <mergeCell ref="AA3:AA4"/>
    <mergeCell ref="AB3:AB4"/>
    <mergeCell ref="AC3:AC4"/>
    <mergeCell ref="L3:L4"/>
    <mergeCell ref="M3:O4"/>
    <mergeCell ref="P3:R4"/>
    <mergeCell ref="S3:S5"/>
    <mergeCell ref="T3:T4"/>
    <mergeCell ref="U3:U4"/>
    <mergeCell ref="B1:R1"/>
    <mergeCell ref="S1:AF1"/>
    <mergeCell ref="P2:R2"/>
    <mergeCell ref="A3:A5"/>
    <mergeCell ref="B3:B5"/>
    <mergeCell ref="C3:E4"/>
    <mergeCell ref="F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S1">
      <selection activeCell="Z10" sqref="Z10"/>
    </sheetView>
  </sheetViews>
  <sheetFormatPr defaultColWidth="9.00390625" defaultRowHeight="12.75"/>
  <cols>
    <col min="1" max="1" width="4.75390625" style="1" customWidth="1"/>
    <col min="2" max="2" width="23.125" style="1" customWidth="1"/>
    <col min="3" max="3" width="7.00390625" style="1" customWidth="1"/>
    <col min="4" max="4" width="6.75390625" style="1" customWidth="1"/>
    <col min="5" max="6" width="7.75390625" style="1" customWidth="1"/>
    <col min="7" max="7" width="7.125" style="1" customWidth="1"/>
    <col min="8" max="8" width="6.75390625" style="1" customWidth="1"/>
    <col min="9" max="9" width="9.75390625" style="1" customWidth="1"/>
    <col min="10" max="11" width="7.875" style="1" customWidth="1"/>
    <col min="12" max="12" width="10.00390625" style="1" customWidth="1"/>
    <col min="13" max="13" width="7.25390625" style="1" customWidth="1"/>
    <col min="14" max="14" width="7.375" style="1" customWidth="1"/>
    <col min="15" max="15" width="6.875" style="1" customWidth="1"/>
    <col min="16" max="16" width="7.25390625" style="1" customWidth="1"/>
    <col min="17" max="18" width="7.00390625" style="1" customWidth="1"/>
    <col min="19" max="19" width="23.75390625" style="1" customWidth="1"/>
    <col min="20" max="20" width="7.25390625" style="1" customWidth="1"/>
    <col min="21" max="21" width="6.875" style="1" customWidth="1"/>
    <col min="22" max="22" width="7.00390625" style="1" customWidth="1"/>
    <col min="23" max="23" width="7.125" style="1" customWidth="1"/>
    <col min="24" max="24" width="6.375" style="1" customWidth="1"/>
    <col min="25" max="25" width="9.125" style="1" customWidth="1"/>
    <col min="26" max="26" width="10.875" style="1" customWidth="1"/>
    <col min="27" max="27" width="9.75390625" style="1" customWidth="1"/>
    <col min="28" max="29" width="8.875" style="1" customWidth="1"/>
    <col min="30" max="30" width="10.00390625" style="1" customWidth="1"/>
    <col min="31" max="31" width="11.375" style="1" customWidth="1"/>
    <col min="32" max="32" width="12.375" style="1" customWidth="1"/>
    <col min="33" max="35" width="9.125" style="1" customWidth="1"/>
    <col min="36" max="36" width="24.625" style="1" customWidth="1"/>
    <col min="37" max="16384" width="9.125" style="1" customWidth="1"/>
  </cols>
  <sheetData>
    <row r="1" spans="2:32" ht="19.5" customHeight="1">
      <c r="B1" s="429" t="s">
        <v>62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 t="str">
        <f>B1</f>
        <v>Сведения о ходе полевых работ по состоянию на  06 апреля 2020  года</v>
      </c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6:32" ht="18.75" customHeight="1" thickBot="1">
      <c r="P2" s="430" t="s">
        <v>18</v>
      </c>
      <c r="Q2" s="430"/>
      <c r="R2" s="430"/>
      <c r="S2" s="2"/>
      <c r="T2" s="3"/>
      <c r="AF2" s="4" t="s">
        <v>18</v>
      </c>
    </row>
    <row r="3" spans="1:32" s="132" customFormat="1" ht="12.75" customHeight="1">
      <c r="A3" s="425" t="s">
        <v>0</v>
      </c>
      <c r="B3" s="42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13" t="s">
        <v>22</v>
      </c>
      <c r="N3" s="415"/>
      <c r="O3" s="416"/>
      <c r="P3" s="413" t="s">
        <v>25</v>
      </c>
      <c r="Q3" s="415"/>
      <c r="R3" s="416"/>
      <c r="S3" s="425" t="s">
        <v>1</v>
      </c>
      <c r="T3" s="413" t="s">
        <v>34</v>
      </c>
      <c r="U3" s="413" t="s">
        <v>35</v>
      </c>
      <c r="V3" s="419" t="s">
        <v>27</v>
      </c>
      <c r="W3" s="420"/>
      <c r="X3" s="421"/>
      <c r="Y3" s="410" t="s">
        <v>28</v>
      </c>
      <c r="Z3" s="410" t="s">
        <v>59</v>
      </c>
      <c r="AA3" s="410" t="s">
        <v>36</v>
      </c>
      <c r="AB3" s="410" t="s">
        <v>29</v>
      </c>
      <c r="AC3" s="413" t="s">
        <v>33</v>
      </c>
      <c r="AD3" s="408" t="s">
        <v>31</v>
      </c>
      <c r="AE3" s="408" t="s">
        <v>32</v>
      </c>
      <c r="AF3" s="410" t="s">
        <v>37</v>
      </c>
    </row>
    <row r="4" spans="1:67" s="133" customFormat="1" ht="72" customHeight="1" thickBot="1">
      <c r="A4" s="426"/>
      <c r="B4" s="42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14"/>
      <c r="N4" s="417"/>
      <c r="O4" s="418"/>
      <c r="P4" s="414"/>
      <c r="Q4" s="417"/>
      <c r="R4" s="418"/>
      <c r="S4" s="426"/>
      <c r="T4" s="414"/>
      <c r="U4" s="414"/>
      <c r="V4" s="422"/>
      <c r="W4" s="423"/>
      <c r="X4" s="424"/>
      <c r="Y4" s="411"/>
      <c r="Z4" s="411"/>
      <c r="AA4" s="411"/>
      <c r="AB4" s="411"/>
      <c r="AC4" s="414"/>
      <c r="AD4" s="409"/>
      <c r="AE4" s="409"/>
      <c r="AF4" s="411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42" s="5" customFormat="1" ht="23.25" customHeight="1" thickBot="1">
      <c r="A5" s="427"/>
      <c r="B5" s="427"/>
      <c r="C5" s="6" t="s">
        <v>5</v>
      </c>
      <c r="D5" s="7" t="s">
        <v>6</v>
      </c>
      <c r="E5" s="8" t="s">
        <v>7</v>
      </c>
      <c r="F5" s="6" t="s">
        <v>5</v>
      </c>
      <c r="G5" s="7" t="s">
        <v>6</v>
      </c>
      <c r="H5" s="8" t="s">
        <v>7</v>
      </c>
      <c r="I5" s="9" t="s">
        <v>6</v>
      </c>
      <c r="J5" s="9" t="s">
        <v>6</v>
      </c>
      <c r="K5" s="9" t="s">
        <v>6</v>
      </c>
      <c r="L5" s="11" t="s">
        <v>6</v>
      </c>
      <c r="M5" s="12" t="s">
        <v>5</v>
      </c>
      <c r="N5" s="13" t="s">
        <v>6</v>
      </c>
      <c r="O5" s="14" t="s">
        <v>7</v>
      </c>
      <c r="P5" s="12" t="s">
        <v>5</v>
      </c>
      <c r="Q5" s="13" t="s">
        <v>6</v>
      </c>
      <c r="R5" s="14" t="s">
        <v>7</v>
      </c>
      <c r="S5" s="427"/>
      <c r="T5" s="15" t="s">
        <v>6</v>
      </c>
      <c r="U5" s="15" t="s">
        <v>6</v>
      </c>
      <c r="V5" s="12" t="s">
        <v>5</v>
      </c>
      <c r="W5" s="13" t="s">
        <v>6</v>
      </c>
      <c r="X5" s="14" t="s">
        <v>7</v>
      </c>
      <c r="Y5" s="10" t="s">
        <v>6</v>
      </c>
      <c r="Z5" s="11" t="s">
        <v>6</v>
      </c>
      <c r="AA5" s="10" t="s">
        <v>6</v>
      </c>
      <c r="AB5" s="11" t="s">
        <v>30</v>
      </c>
      <c r="AC5" s="16" t="s">
        <v>6</v>
      </c>
      <c r="AD5" s="11" t="s">
        <v>6</v>
      </c>
      <c r="AE5" s="10" t="s">
        <v>6</v>
      </c>
      <c r="AF5" s="11" t="s">
        <v>6</v>
      </c>
      <c r="AG5" s="17"/>
      <c r="AH5" s="17"/>
      <c r="AI5" s="18"/>
      <c r="AJ5" s="19"/>
      <c r="AK5" s="18"/>
      <c r="AL5" s="17"/>
      <c r="AM5" s="17"/>
      <c r="AN5" s="17"/>
      <c r="AO5" s="17"/>
      <c r="AP5" s="18"/>
    </row>
    <row r="6" spans="1:42" s="5" customFormat="1" ht="23.25" customHeight="1" thickBot="1">
      <c r="A6" s="97">
        <v>1</v>
      </c>
      <c r="B6" s="97">
        <v>2</v>
      </c>
      <c r="C6" s="6">
        <v>3</v>
      </c>
      <c r="D6" s="7">
        <v>4</v>
      </c>
      <c r="E6" s="8">
        <v>5</v>
      </c>
      <c r="F6" s="6">
        <v>6</v>
      </c>
      <c r="G6" s="7">
        <v>7</v>
      </c>
      <c r="H6" s="8">
        <v>8</v>
      </c>
      <c r="I6" s="94">
        <v>9</v>
      </c>
      <c r="J6" s="94">
        <v>10</v>
      </c>
      <c r="K6" s="94">
        <v>11</v>
      </c>
      <c r="L6" s="96">
        <v>12</v>
      </c>
      <c r="M6" s="6">
        <v>13</v>
      </c>
      <c r="N6" s="7">
        <v>14</v>
      </c>
      <c r="O6" s="8">
        <v>15</v>
      </c>
      <c r="P6" s="6">
        <v>16</v>
      </c>
      <c r="Q6" s="7">
        <v>17</v>
      </c>
      <c r="R6" s="8">
        <v>18</v>
      </c>
      <c r="S6" s="93"/>
      <c r="T6" s="97">
        <v>19</v>
      </c>
      <c r="U6" s="97">
        <v>20</v>
      </c>
      <c r="V6" s="6">
        <v>21</v>
      </c>
      <c r="W6" s="7">
        <v>22</v>
      </c>
      <c r="X6" s="8">
        <v>23</v>
      </c>
      <c r="Y6" s="95">
        <v>24</v>
      </c>
      <c r="Z6" s="96">
        <v>25</v>
      </c>
      <c r="AA6" s="95">
        <v>26</v>
      </c>
      <c r="AB6" s="96">
        <v>27</v>
      </c>
      <c r="AC6" s="95">
        <v>28</v>
      </c>
      <c r="AD6" s="119">
        <v>29</v>
      </c>
      <c r="AE6" s="11">
        <v>30</v>
      </c>
      <c r="AF6" s="96">
        <v>31</v>
      </c>
      <c r="AG6" s="17"/>
      <c r="AH6" s="17"/>
      <c r="AI6" s="18"/>
      <c r="AJ6" s="19"/>
      <c r="AK6" s="18"/>
      <c r="AL6" s="17"/>
      <c r="AM6" s="17"/>
      <c r="AN6" s="17"/>
      <c r="AO6" s="17"/>
      <c r="AP6" s="18"/>
    </row>
    <row r="7" spans="1:42" s="5" customFormat="1" ht="16.5" customHeight="1">
      <c r="A7" s="127" t="s">
        <v>8</v>
      </c>
      <c r="B7" s="124" t="s">
        <v>39</v>
      </c>
      <c r="C7" s="101">
        <v>675</v>
      </c>
      <c r="D7" s="102"/>
      <c r="E7" s="103"/>
      <c r="F7" s="101">
        <v>250</v>
      </c>
      <c r="G7" s="107"/>
      <c r="H7" s="103"/>
      <c r="I7" s="109"/>
      <c r="J7" s="109"/>
      <c r="K7" s="109"/>
      <c r="L7" s="111"/>
      <c r="M7" s="128"/>
      <c r="N7" s="107"/>
      <c r="O7" s="112"/>
      <c r="P7" s="101"/>
      <c r="Q7" s="114"/>
      <c r="R7" s="103"/>
      <c r="S7" s="98" t="str">
        <f>B7</f>
        <v>АО "Чаадаевское"</v>
      </c>
      <c r="T7" s="111"/>
      <c r="U7" s="111"/>
      <c r="V7" s="101">
        <v>425</v>
      </c>
      <c r="W7" s="102"/>
      <c r="X7" s="103"/>
      <c r="Y7" s="117"/>
      <c r="Z7" s="109"/>
      <c r="AA7" s="120"/>
      <c r="AB7" s="111"/>
      <c r="AC7" s="120"/>
      <c r="AD7" s="123"/>
      <c r="AE7" s="123"/>
      <c r="AF7" s="120"/>
      <c r="AG7" s="31"/>
      <c r="AH7" s="31"/>
      <c r="AI7" s="18"/>
      <c r="AJ7" s="17"/>
      <c r="AK7" s="18"/>
      <c r="AL7" s="31"/>
      <c r="AM7" s="31"/>
      <c r="AN7" s="31"/>
      <c r="AO7" s="31"/>
      <c r="AP7" s="18"/>
    </row>
    <row r="8" spans="1:42" ht="17.25" customHeight="1">
      <c r="A8" s="37" t="s">
        <v>9</v>
      </c>
      <c r="B8" s="125" t="s">
        <v>40</v>
      </c>
      <c r="C8" s="33">
        <v>2134</v>
      </c>
      <c r="D8" s="34"/>
      <c r="E8" s="35"/>
      <c r="F8" s="33">
        <v>659</v>
      </c>
      <c r="G8" s="36"/>
      <c r="H8" s="35"/>
      <c r="I8" s="37"/>
      <c r="J8" s="37"/>
      <c r="K8" s="37"/>
      <c r="L8" s="37"/>
      <c r="M8" s="129"/>
      <c r="N8" s="36"/>
      <c r="O8" s="38"/>
      <c r="P8" s="39"/>
      <c r="Q8" s="40"/>
      <c r="R8" s="35"/>
      <c r="S8" s="99" t="str">
        <f>B8</f>
        <v>ООО "Борисоглебское"</v>
      </c>
      <c r="T8" s="48"/>
      <c r="U8" s="48"/>
      <c r="V8" s="33">
        <v>684</v>
      </c>
      <c r="W8" s="34"/>
      <c r="X8" s="35"/>
      <c r="Y8" s="32"/>
      <c r="Z8" s="37"/>
      <c r="AA8" s="42"/>
      <c r="AB8" s="37"/>
      <c r="AC8" s="43"/>
      <c r="AD8" s="197"/>
      <c r="AE8" s="197"/>
      <c r="AF8" s="43"/>
      <c r="AG8" s="31"/>
      <c r="AH8" s="31"/>
      <c r="AI8" s="18"/>
      <c r="AJ8" s="17"/>
      <c r="AK8" s="18"/>
      <c r="AL8" s="31"/>
      <c r="AM8" s="31"/>
      <c r="AN8" s="31"/>
      <c r="AO8" s="31"/>
      <c r="AP8" s="18"/>
    </row>
    <row r="9" spans="1:42" ht="20.25" customHeight="1">
      <c r="A9" s="37" t="s">
        <v>10</v>
      </c>
      <c r="B9" s="125" t="s">
        <v>41</v>
      </c>
      <c r="C9" s="33">
        <v>400</v>
      </c>
      <c r="D9" s="34"/>
      <c r="E9" s="35"/>
      <c r="F9" s="33">
        <v>100</v>
      </c>
      <c r="G9" s="36"/>
      <c r="H9" s="35"/>
      <c r="I9" s="37"/>
      <c r="J9" s="37"/>
      <c r="K9" s="37"/>
      <c r="L9" s="37"/>
      <c r="M9" s="129"/>
      <c r="N9" s="36"/>
      <c r="O9" s="38"/>
      <c r="P9" s="39"/>
      <c r="Q9" s="40"/>
      <c r="R9" s="35"/>
      <c r="S9" s="99" t="str">
        <f aca="true" t="shared" si="0" ref="S9:S17">B9</f>
        <v>СПК "Булатниково"</v>
      </c>
      <c r="T9" s="48"/>
      <c r="U9" s="48"/>
      <c r="V9" s="33">
        <v>300</v>
      </c>
      <c r="W9" s="34"/>
      <c r="X9" s="35"/>
      <c r="Y9" s="32"/>
      <c r="Z9" s="37"/>
      <c r="AA9" s="42"/>
      <c r="AB9" s="37"/>
      <c r="AC9" s="43"/>
      <c r="AD9" s="197"/>
      <c r="AE9" s="197"/>
      <c r="AF9" s="43"/>
      <c r="AG9" s="31"/>
      <c r="AH9" s="31"/>
      <c r="AI9" s="18"/>
      <c r="AJ9" s="17"/>
      <c r="AK9" s="18"/>
      <c r="AL9" s="31"/>
      <c r="AM9" s="31"/>
      <c r="AN9" s="31"/>
      <c r="AO9" s="31"/>
      <c r="AP9" s="18"/>
    </row>
    <row r="10" spans="1:42" ht="18.75" customHeight="1">
      <c r="A10" s="37" t="s">
        <v>11</v>
      </c>
      <c r="B10" s="125" t="s">
        <v>42</v>
      </c>
      <c r="C10" s="33">
        <v>312</v>
      </c>
      <c r="D10" s="44"/>
      <c r="E10" s="45"/>
      <c r="F10" s="46"/>
      <c r="G10" s="47"/>
      <c r="H10" s="45"/>
      <c r="I10" s="48"/>
      <c r="J10" s="48"/>
      <c r="K10" s="48"/>
      <c r="L10" s="48"/>
      <c r="M10" s="130"/>
      <c r="N10" s="47"/>
      <c r="O10" s="45"/>
      <c r="P10" s="33"/>
      <c r="Q10" s="34"/>
      <c r="R10" s="35"/>
      <c r="S10" s="99" t="str">
        <f t="shared" si="0"/>
        <v>ООО ГК "Сельхозпродукт"</v>
      </c>
      <c r="T10" s="48"/>
      <c r="U10" s="48"/>
      <c r="V10" s="33">
        <v>312</v>
      </c>
      <c r="W10" s="34"/>
      <c r="X10" s="35"/>
      <c r="Y10" s="32"/>
      <c r="Z10" s="37"/>
      <c r="AA10" s="42"/>
      <c r="AB10" s="37"/>
      <c r="AC10" s="43"/>
      <c r="AD10" s="42"/>
      <c r="AE10" s="42"/>
      <c r="AF10" s="49">
        <v>60</v>
      </c>
      <c r="AG10" s="31"/>
      <c r="AH10" s="31"/>
      <c r="AI10" s="18"/>
      <c r="AJ10" s="17"/>
      <c r="AK10" s="18"/>
      <c r="AL10" s="31"/>
      <c r="AM10" s="31"/>
      <c r="AN10" s="31"/>
      <c r="AO10" s="31"/>
      <c r="AP10" s="18"/>
    </row>
    <row r="11" spans="1:42" ht="18.75" customHeight="1">
      <c r="A11" s="37" t="s">
        <v>12</v>
      </c>
      <c r="B11" s="125" t="s">
        <v>43</v>
      </c>
      <c r="C11" s="46">
        <v>441</v>
      </c>
      <c r="D11" s="44"/>
      <c r="E11" s="45"/>
      <c r="F11" s="46">
        <v>206</v>
      </c>
      <c r="G11" s="47"/>
      <c r="H11" s="45"/>
      <c r="I11" s="48"/>
      <c r="J11" s="48"/>
      <c r="K11" s="48"/>
      <c r="L11" s="48"/>
      <c r="M11" s="130"/>
      <c r="N11" s="47"/>
      <c r="O11" s="45"/>
      <c r="P11" s="50"/>
      <c r="Q11" s="44"/>
      <c r="R11" s="35"/>
      <c r="S11" s="99" t="str">
        <f t="shared" si="0"/>
        <v>ООО "Маяк"</v>
      </c>
      <c r="T11" s="48"/>
      <c r="U11" s="48"/>
      <c r="V11" s="46">
        <v>235</v>
      </c>
      <c r="W11" s="44"/>
      <c r="X11" s="45"/>
      <c r="Y11" s="41"/>
      <c r="Z11" s="48"/>
      <c r="AA11" s="49"/>
      <c r="AB11" s="48"/>
      <c r="AC11" s="49"/>
      <c r="AD11" s="49"/>
      <c r="AE11" s="49"/>
      <c r="AF11" s="49"/>
      <c r="AG11" s="31"/>
      <c r="AH11" s="31"/>
      <c r="AI11" s="18"/>
      <c r="AJ11" s="17"/>
      <c r="AK11" s="18"/>
      <c r="AL11" s="31"/>
      <c r="AM11" s="31"/>
      <c r="AN11" s="31"/>
      <c r="AO11" s="31"/>
      <c r="AP11" s="18"/>
    </row>
    <row r="12" spans="1:42" ht="18" customHeight="1">
      <c r="A12" s="37" t="s">
        <v>13</v>
      </c>
      <c r="B12" s="125" t="s">
        <v>44</v>
      </c>
      <c r="C12" s="33">
        <v>920</v>
      </c>
      <c r="D12" s="44"/>
      <c r="E12" s="45"/>
      <c r="F12" s="46">
        <v>210</v>
      </c>
      <c r="G12" s="47"/>
      <c r="H12" s="45"/>
      <c r="I12" s="48"/>
      <c r="J12" s="48"/>
      <c r="K12" s="48"/>
      <c r="L12" s="48"/>
      <c r="M12" s="130">
        <v>200</v>
      </c>
      <c r="N12" s="47"/>
      <c r="O12" s="45"/>
      <c r="P12" s="33">
        <v>50</v>
      </c>
      <c r="Q12" s="34"/>
      <c r="R12" s="35"/>
      <c r="S12" s="99" t="str">
        <f t="shared" si="0"/>
        <v>ООО "Степаньковское"</v>
      </c>
      <c r="T12" s="48"/>
      <c r="U12" s="48"/>
      <c r="V12" s="33">
        <v>460</v>
      </c>
      <c r="W12" s="34"/>
      <c r="X12" s="35"/>
      <c r="Y12" s="41"/>
      <c r="Z12" s="37"/>
      <c r="AA12" s="43"/>
      <c r="AB12" s="37"/>
      <c r="AC12" s="43"/>
      <c r="AD12" s="43"/>
      <c r="AE12" s="43"/>
      <c r="AF12" s="49"/>
      <c r="AG12" s="31"/>
      <c r="AH12" s="31"/>
      <c r="AI12" s="18"/>
      <c r="AJ12" s="17"/>
      <c r="AK12" s="18"/>
      <c r="AL12" s="31"/>
      <c r="AM12" s="31"/>
      <c r="AN12" s="31"/>
      <c r="AO12" s="31"/>
      <c r="AP12" s="18"/>
    </row>
    <row r="13" spans="1:42" ht="18.75" customHeight="1">
      <c r="A13" s="37" t="s">
        <v>14</v>
      </c>
      <c r="B13" s="125" t="s">
        <v>46</v>
      </c>
      <c r="C13" s="33">
        <v>30</v>
      </c>
      <c r="D13" s="44"/>
      <c r="E13" s="45"/>
      <c r="F13" s="46">
        <v>20</v>
      </c>
      <c r="G13" s="47"/>
      <c r="H13" s="45"/>
      <c r="I13" s="48"/>
      <c r="J13" s="48"/>
      <c r="K13" s="48"/>
      <c r="L13" s="48"/>
      <c r="M13" s="130"/>
      <c r="N13" s="47"/>
      <c r="O13" s="45"/>
      <c r="P13" s="33"/>
      <c r="Q13" s="34"/>
      <c r="R13" s="35"/>
      <c r="S13" s="99" t="str">
        <f t="shared" si="0"/>
        <v>СПК "Кедр"</v>
      </c>
      <c r="T13" s="48"/>
      <c r="U13" s="48"/>
      <c r="V13" s="33">
        <v>10</v>
      </c>
      <c r="W13" s="34"/>
      <c r="X13" s="35"/>
      <c r="Y13" s="32"/>
      <c r="Z13" s="37"/>
      <c r="AA13" s="43"/>
      <c r="AB13" s="37"/>
      <c r="AC13" s="43"/>
      <c r="AD13" s="43"/>
      <c r="AE13" s="43"/>
      <c r="AF13" s="49"/>
      <c r="AG13" s="31"/>
      <c r="AH13" s="31"/>
      <c r="AI13" s="18"/>
      <c r="AJ13" s="17"/>
      <c r="AK13" s="18"/>
      <c r="AL13" s="31"/>
      <c r="AM13" s="31"/>
      <c r="AN13" s="31"/>
      <c r="AO13" s="31"/>
      <c r="AP13" s="18"/>
    </row>
    <row r="14" spans="1:42" ht="18.75" customHeight="1">
      <c r="A14" s="37" t="s">
        <v>15</v>
      </c>
      <c r="B14" s="125" t="s">
        <v>47</v>
      </c>
      <c r="C14" s="33">
        <v>240</v>
      </c>
      <c r="D14" s="34"/>
      <c r="E14" s="35"/>
      <c r="F14" s="33">
        <v>185</v>
      </c>
      <c r="G14" s="36"/>
      <c r="H14" s="35"/>
      <c r="I14" s="37"/>
      <c r="J14" s="37"/>
      <c r="K14" s="37"/>
      <c r="L14" s="37"/>
      <c r="M14" s="129"/>
      <c r="N14" s="36"/>
      <c r="O14" s="45"/>
      <c r="P14" s="39"/>
      <c r="Q14" s="34"/>
      <c r="R14" s="35"/>
      <c r="S14" s="99" t="str">
        <f t="shared" si="0"/>
        <v>СПК "Стригинский"</v>
      </c>
      <c r="T14" s="48"/>
      <c r="U14" s="48"/>
      <c r="V14" s="33">
        <v>55</v>
      </c>
      <c r="W14" s="34"/>
      <c r="X14" s="35"/>
      <c r="Y14" s="32"/>
      <c r="Z14" s="37"/>
      <c r="AA14" s="43"/>
      <c r="AB14" s="37"/>
      <c r="AC14" s="43"/>
      <c r="AD14" s="43"/>
      <c r="AE14" s="43"/>
      <c r="AF14" s="49"/>
      <c r="AG14" s="31"/>
      <c r="AH14" s="31"/>
      <c r="AI14" s="18"/>
      <c r="AJ14" s="17"/>
      <c r="AK14" s="18"/>
      <c r="AL14" s="31"/>
      <c r="AM14" s="31"/>
      <c r="AN14" s="31"/>
      <c r="AO14" s="31"/>
      <c r="AP14" s="18"/>
    </row>
    <row r="15" spans="1:42" ht="19.5" customHeight="1">
      <c r="A15" s="37" t="s">
        <v>16</v>
      </c>
      <c r="B15" s="125" t="s">
        <v>50</v>
      </c>
      <c r="C15" s="33">
        <v>48</v>
      </c>
      <c r="D15" s="34"/>
      <c r="E15" s="35"/>
      <c r="F15" s="33"/>
      <c r="G15" s="36"/>
      <c r="H15" s="35"/>
      <c r="I15" s="37"/>
      <c r="J15" s="37"/>
      <c r="K15" s="37"/>
      <c r="L15" s="37"/>
      <c r="M15" s="129"/>
      <c r="N15" s="36"/>
      <c r="O15" s="38"/>
      <c r="P15" s="39"/>
      <c r="Q15" s="34"/>
      <c r="R15" s="35"/>
      <c r="S15" s="99" t="str">
        <f t="shared" si="0"/>
        <v>СПК "Мир"</v>
      </c>
      <c r="T15" s="48"/>
      <c r="U15" s="48"/>
      <c r="V15" s="33">
        <v>48</v>
      </c>
      <c r="W15" s="34"/>
      <c r="X15" s="35"/>
      <c r="Y15" s="32"/>
      <c r="Z15" s="37"/>
      <c r="AA15" s="43"/>
      <c r="AB15" s="37"/>
      <c r="AC15" s="43"/>
      <c r="AD15" s="43"/>
      <c r="AE15" s="43"/>
      <c r="AF15" s="43"/>
      <c r="AG15" s="55"/>
      <c r="AH15" s="55"/>
      <c r="AI15" s="18"/>
      <c r="AJ15" s="17"/>
      <c r="AK15" s="18"/>
      <c r="AL15" s="31"/>
      <c r="AM15" s="31"/>
      <c r="AN15" s="31"/>
      <c r="AO15" s="31"/>
      <c r="AP15" s="18"/>
    </row>
    <row r="16" spans="1:42" ht="19.5" customHeight="1">
      <c r="A16" s="37" t="s">
        <v>17</v>
      </c>
      <c r="B16" s="125" t="s">
        <v>54</v>
      </c>
      <c r="C16" s="33">
        <v>70</v>
      </c>
      <c r="D16" s="34"/>
      <c r="E16" s="35"/>
      <c r="F16" s="33"/>
      <c r="G16" s="36"/>
      <c r="H16" s="35"/>
      <c r="I16" s="37"/>
      <c r="J16" s="37"/>
      <c r="K16" s="37"/>
      <c r="L16" s="37"/>
      <c r="M16" s="129"/>
      <c r="N16" s="36"/>
      <c r="O16" s="38"/>
      <c r="P16" s="39"/>
      <c r="Q16" s="34"/>
      <c r="R16" s="35"/>
      <c r="S16" s="99" t="str">
        <f t="shared" si="0"/>
        <v>ООО "Преображение"</v>
      </c>
      <c r="T16" s="48"/>
      <c r="U16" s="48"/>
      <c r="V16" s="33">
        <v>70</v>
      </c>
      <c r="W16" s="34"/>
      <c r="X16" s="35"/>
      <c r="Y16" s="32"/>
      <c r="Z16" s="37"/>
      <c r="AA16" s="43"/>
      <c r="AB16" s="37"/>
      <c r="AC16" s="43"/>
      <c r="AD16" s="43"/>
      <c r="AE16" s="43"/>
      <c r="AF16" s="43"/>
      <c r="AG16" s="55"/>
      <c r="AH16" s="55"/>
      <c r="AI16" s="18"/>
      <c r="AJ16" s="17"/>
      <c r="AK16" s="18"/>
      <c r="AL16" s="31"/>
      <c r="AM16" s="31"/>
      <c r="AN16" s="31"/>
      <c r="AO16" s="31"/>
      <c r="AP16" s="18"/>
    </row>
    <row r="17" spans="1:42" ht="19.5" customHeight="1">
      <c r="A17" s="37" t="s">
        <v>38</v>
      </c>
      <c r="B17" s="125" t="s">
        <v>55</v>
      </c>
      <c r="C17" s="33">
        <v>150</v>
      </c>
      <c r="D17" s="34"/>
      <c r="E17" s="35"/>
      <c r="F17" s="33">
        <v>150</v>
      </c>
      <c r="G17" s="36"/>
      <c r="H17" s="35"/>
      <c r="I17" s="37"/>
      <c r="J17" s="37"/>
      <c r="K17" s="37"/>
      <c r="L17" s="37"/>
      <c r="M17" s="129"/>
      <c r="N17" s="36"/>
      <c r="O17" s="38"/>
      <c r="P17" s="39"/>
      <c r="Q17" s="34"/>
      <c r="R17" s="35"/>
      <c r="S17" s="99" t="str">
        <f t="shared" si="0"/>
        <v>АО ПЗ "Нива"</v>
      </c>
      <c r="T17" s="48"/>
      <c r="U17" s="48"/>
      <c r="V17" s="33"/>
      <c r="W17" s="34"/>
      <c r="X17" s="35"/>
      <c r="Y17" s="32"/>
      <c r="Z17" s="37"/>
      <c r="AA17" s="43"/>
      <c r="AB17" s="37"/>
      <c r="AC17" s="43"/>
      <c r="AD17" s="43"/>
      <c r="AE17" s="43"/>
      <c r="AF17" s="43"/>
      <c r="AG17" s="55"/>
      <c r="AH17" s="55"/>
      <c r="AI17" s="18"/>
      <c r="AJ17" s="17"/>
      <c r="AK17" s="18"/>
      <c r="AL17" s="31"/>
      <c r="AM17" s="31"/>
      <c r="AN17" s="31"/>
      <c r="AO17" s="31"/>
      <c r="AP17" s="18"/>
    </row>
    <row r="18" spans="1:42" ht="18.75" customHeight="1" thickBot="1">
      <c r="A18" s="110"/>
      <c r="B18" s="126"/>
      <c r="C18" s="104"/>
      <c r="D18" s="105"/>
      <c r="E18" s="106"/>
      <c r="F18" s="104"/>
      <c r="G18" s="108"/>
      <c r="H18" s="106"/>
      <c r="I18" s="110"/>
      <c r="J18" s="110"/>
      <c r="K18" s="110"/>
      <c r="L18" s="110"/>
      <c r="M18" s="131"/>
      <c r="N18" s="108"/>
      <c r="O18" s="113"/>
      <c r="P18" s="115"/>
      <c r="Q18" s="105"/>
      <c r="R18" s="106"/>
      <c r="S18" s="100"/>
      <c r="T18" s="116"/>
      <c r="U18" s="116"/>
      <c r="V18" s="104"/>
      <c r="W18" s="105"/>
      <c r="X18" s="106"/>
      <c r="Y18" s="118"/>
      <c r="Z18" s="110"/>
      <c r="AA18" s="121"/>
      <c r="AB18" s="110"/>
      <c r="AC18" s="122"/>
      <c r="AD18" s="122"/>
      <c r="AE18" s="122"/>
      <c r="AF18" s="122"/>
      <c r="AG18" s="31"/>
      <c r="AH18" s="31"/>
      <c r="AI18" s="18"/>
      <c r="AJ18" s="17"/>
      <c r="AK18" s="18"/>
      <c r="AL18" s="31"/>
      <c r="AM18" s="31"/>
      <c r="AN18" s="31"/>
      <c r="AO18" s="31"/>
      <c r="AP18" s="18"/>
    </row>
    <row r="19" spans="1:42" ht="20.25" customHeight="1" thickBot="1">
      <c r="A19" s="62" t="s">
        <v>2</v>
      </c>
      <c r="B19" s="56" t="s">
        <v>3</v>
      </c>
      <c r="C19" s="57">
        <f>SUM(C7:C18)</f>
        <v>5420</v>
      </c>
      <c r="D19" s="65"/>
      <c r="E19" s="58"/>
      <c r="F19" s="57">
        <f>SUM(F7:F17)</f>
        <v>1780</v>
      </c>
      <c r="G19" s="59"/>
      <c r="H19" s="58"/>
      <c r="I19" s="60"/>
      <c r="J19" s="60"/>
      <c r="K19" s="60"/>
      <c r="L19" s="62"/>
      <c r="M19" s="63">
        <f>SUM(M10:M17)</f>
        <v>200</v>
      </c>
      <c r="N19" s="64"/>
      <c r="O19" s="58"/>
      <c r="P19" s="57">
        <f>SUM(P10:P17)</f>
        <v>50</v>
      </c>
      <c r="Q19" s="65"/>
      <c r="R19" s="58"/>
      <c r="S19" s="56" t="s">
        <v>3</v>
      </c>
      <c r="T19" s="66"/>
      <c r="U19" s="66"/>
      <c r="V19" s="57">
        <f>SUM(V7:V18)</f>
        <v>2599</v>
      </c>
      <c r="W19" s="65"/>
      <c r="X19" s="58"/>
      <c r="Y19" s="61"/>
      <c r="Z19" s="62"/>
      <c r="AA19" s="69"/>
      <c r="AB19" s="62"/>
      <c r="AC19" s="67"/>
      <c r="AD19" s="68"/>
      <c r="AE19" s="68"/>
      <c r="AF19" s="69">
        <f>SUM(AF7:AF18)</f>
        <v>60</v>
      </c>
      <c r="AG19" s="31"/>
      <c r="AH19" s="31"/>
      <c r="AI19" s="18"/>
      <c r="AJ19" s="17"/>
      <c r="AK19" s="18"/>
      <c r="AL19" s="31"/>
      <c r="AM19" s="31"/>
      <c r="AN19" s="31"/>
      <c r="AO19" s="31"/>
      <c r="AP19" s="18"/>
    </row>
    <row r="20" spans="1:42" ht="24" customHeight="1" thickBot="1" thickTop="1">
      <c r="A20" s="82" t="s">
        <v>8</v>
      </c>
      <c r="B20" s="83" t="s">
        <v>45</v>
      </c>
      <c r="C20" s="57">
        <v>779</v>
      </c>
      <c r="D20" s="65"/>
      <c r="E20" s="58"/>
      <c r="F20" s="72">
        <v>106</v>
      </c>
      <c r="G20" s="78"/>
      <c r="H20" s="74"/>
      <c r="I20" s="24"/>
      <c r="J20" s="24"/>
      <c r="K20" s="24"/>
      <c r="L20" s="28"/>
      <c r="M20" s="26"/>
      <c r="N20" s="23"/>
      <c r="O20" s="22"/>
      <c r="P20" s="84"/>
      <c r="Q20" s="21"/>
      <c r="R20" s="22"/>
      <c r="S20" s="83" t="str">
        <f>B20</f>
        <v>СПК "Муромский"</v>
      </c>
      <c r="T20" s="27"/>
      <c r="U20" s="83"/>
      <c r="V20" s="20">
        <v>673</v>
      </c>
      <c r="W20" s="21"/>
      <c r="X20" s="22"/>
      <c r="Y20" s="25"/>
      <c r="Z20" s="28"/>
      <c r="AA20" s="29"/>
      <c r="AB20" s="28"/>
      <c r="AC20" s="30"/>
      <c r="AD20" s="85"/>
      <c r="AE20" s="85"/>
      <c r="AF20" s="29"/>
      <c r="AG20" s="31"/>
      <c r="AH20" s="31"/>
      <c r="AI20" s="18"/>
      <c r="AJ20" s="86"/>
      <c r="AK20" s="18"/>
      <c r="AL20" s="31"/>
      <c r="AM20" s="31"/>
      <c r="AN20" s="31"/>
      <c r="AO20" s="31"/>
      <c r="AP20" s="18"/>
    </row>
    <row r="21" spans="1:42" ht="24" customHeight="1" thickBot="1" thickTop="1">
      <c r="A21" s="213" t="s">
        <v>9</v>
      </c>
      <c r="B21" s="214" t="s">
        <v>49</v>
      </c>
      <c r="C21" s="57"/>
      <c r="D21" s="65"/>
      <c r="E21" s="58"/>
      <c r="F21" s="72"/>
      <c r="G21" s="78"/>
      <c r="H21" s="74"/>
      <c r="I21" s="215"/>
      <c r="J21" s="215"/>
      <c r="K21" s="215"/>
      <c r="L21" s="216"/>
      <c r="M21" s="217"/>
      <c r="N21" s="218"/>
      <c r="O21" s="219"/>
      <c r="P21" s="220"/>
      <c r="Q21" s="221"/>
      <c r="R21" s="219"/>
      <c r="S21" s="214" t="str">
        <f>B21</f>
        <v>ЗАО "Выбор"</v>
      </c>
      <c r="T21" s="222"/>
      <c r="U21" s="214"/>
      <c r="V21" s="223"/>
      <c r="W21" s="221"/>
      <c r="X21" s="219"/>
      <c r="Y21" s="224"/>
      <c r="Z21" s="216"/>
      <c r="AA21" s="225"/>
      <c r="AB21" s="216"/>
      <c r="AC21" s="226"/>
      <c r="AD21" s="227"/>
      <c r="AE21" s="227"/>
      <c r="AF21" s="225"/>
      <c r="AG21" s="31"/>
      <c r="AH21" s="31"/>
      <c r="AI21" s="18"/>
      <c r="AJ21" s="86"/>
      <c r="AK21" s="18"/>
      <c r="AL21" s="31"/>
      <c r="AM21" s="31"/>
      <c r="AN21" s="31"/>
      <c r="AO21" s="31"/>
      <c r="AP21" s="18"/>
    </row>
    <row r="22" spans="1:42" ht="21" customHeight="1" thickBot="1" thickTop="1">
      <c r="A22" s="87" t="s">
        <v>2</v>
      </c>
      <c r="B22" s="71" t="s">
        <v>4</v>
      </c>
      <c r="C22" s="72">
        <f>SUM(C20:C21)</f>
        <v>779</v>
      </c>
      <c r="D22" s="73"/>
      <c r="E22" s="74"/>
      <c r="F22" s="72">
        <f>SUM(F20:F20)</f>
        <v>106</v>
      </c>
      <c r="G22" s="78"/>
      <c r="H22" s="74"/>
      <c r="I22" s="75"/>
      <c r="J22" s="75"/>
      <c r="K22" s="75"/>
      <c r="L22" s="70"/>
      <c r="M22" s="77"/>
      <c r="N22" s="78"/>
      <c r="O22" s="74"/>
      <c r="P22" s="72"/>
      <c r="Q22" s="73"/>
      <c r="R22" s="74"/>
      <c r="S22" s="88" t="s">
        <v>4</v>
      </c>
      <c r="T22" s="87"/>
      <c r="U22" s="88"/>
      <c r="V22" s="72">
        <f>SUM(V20:V20)</f>
        <v>673</v>
      </c>
      <c r="W22" s="73"/>
      <c r="X22" s="74"/>
      <c r="Y22" s="76"/>
      <c r="Z22" s="70"/>
      <c r="AA22" s="79"/>
      <c r="AB22" s="70"/>
      <c r="AC22" s="80"/>
      <c r="AD22" s="81"/>
      <c r="AE22" s="81"/>
      <c r="AF22" s="79">
        <f>SUM(AF20:AF21)</f>
        <v>0</v>
      </c>
      <c r="AG22" s="31"/>
      <c r="AH22" s="31"/>
      <c r="AI22" s="18"/>
      <c r="AJ22" s="17"/>
      <c r="AK22" s="18"/>
      <c r="AL22" s="31"/>
      <c r="AM22" s="31"/>
      <c r="AN22" s="31"/>
      <c r="AO22" s="31"/>
      <c r="AP22" s="18"/>
    </row>
    <row r="23" spans="1:42" s="132" customFormat="1" ht="21" customHeight="1" thickBot="1" thickTop="1">
      <c r="A23" s="198"/>
      <c r="B23" s="199" t="s">
        <v>26</v>
      </c>
      <c r="C23" s="198">
        <f>C19+C22</f>
        <v>6199</v>
      </c>
      <c r="D23" s="200"/>
      <c r="E23" s="201"/>
      <c r="F23" s="198">
        <f>F19+F22</f>
        <v>1886</v>
      </c>
      <c r="G23" s="202"/>
      <c r="H23" s="201"/>
      <c r="I23" s="203"/>
      <c r="J23" s="203"/>
      <c r="K23" s="203"/>
      <c r="L23" s="204"/>
      <c r="M23" s="205">
        <f>M19+M22</f>
        <v>200</v>
      </c>
      <c r="N23" s="202"/>
      <c r="O23" s="201"/>
      <c r="P23" s="198">
        <f>P19+P22</f>
        <v>50</v>
      </c>
      <c r="Q23" s="200"/>
      <c r="R23" s="201"/>
      <c r="S23" s="206" t="s">
        <v>26</v>
      </c>
      <c r="T23" s="207"/>
      <c r="U23" s="207"/>
      <c r="V23" s="198">
        <f>V20+V19</f>
        <v>3272</v>
      </c>
      <c r="W23" s="200"/>
      <c r="X23" s="201"/>
      <c r="Y23" s="208"/>
      <c r="Z23" s="204"/>
      <c r="AA23" s="204"/>
      <c r="AB23" s="204"/>
      <c r="AC23" s="209"/>
      <c r="AD23" s="207"/>
      <c r="AE23" s="210"/>
      <c r="AF23" s="211">
        <f>AF19+AF22</f>
        <v>60</v>
      </c>
      <c r="AG23" s="208"/>
      <c r="AH23" s="208"/>
      <c r="AI23" s="133"/>
      <c r="AJ23" s="212"/>
      <c r="AK23" s="133"/>
      <c r="AL23" s="208"/>
      <c r="AM23" s="208"/>
      <c r="AN23" s="208"/>
      <c r="AO23" s="208"/>
      <c r="AP23" s="133"/>
    </row>
    <row r="24" spans="1:42" ht="21" customHeight="1">
      <c r="A24" s="101" t="s">
        <v>8</v>
      </c>
      <c r="B24" s="166" t="s">
        <v>57</v>
      </c>
      <c r="C24" s="101">
        <v>55</v>
      </c>
      <c r="D24" s="102"/>
      <c r="E24" s="174"/>
      <c r="F24" s="169">
        <v>16</v>
      </c>
      <c r="G24" s="107"/>
      <c r="H24" s="168"/>
      <c r="I24" s="117"/>
      <c r="J24" s="109"/>
      <c r="K24" s="173"/>
      <c r="L24" s="109"/>
      <c r="M24" s="170"/>
      <c r="N24" s="107"/>
      <c r="O24" s="168"/>
      <c r="P24" s="176">
        <v>24</v>
      </c>
      <c r="Q24" s="164"/>
      <c r="R24" s="174"/>
      <c r="S24" s="171" t="str">
        <f>B24</f>
        <v>К(Ф)Х Мусаев Д.Г.О.</v>
      </c>
      <c r="T24" s="109"/>
      <c r="U24" s="109"/>
      <c r="V24" s="101">
        <v>15</v>
      </c>
      <c r="W24" s="107"/>
      <c r="X24" s="112"/>
      <c r="Y24" s="117"/>
      <c r="Z24" s="109"/>
      <c r="AA24" s="178"/>
      <c r="AB24" s="109"/>
      <c r="AC24" s="180"/>
      <c r="AD24" s="120"/>
      <c r="AE24" s="180"/>
      <c r="AF24" s="120"/>
      <c r="AG24" s="31"/>
      <c r="AH24" s="31"/>
      <c r="AI24" s="18"/>
      <c r="AJ24" s="17"/>
      <c r="AK24" s="18"/>
      <c r="AL24" s="31"/>
      <c r="AM24" s="31"/>
      <c r="AN24" s="31"/>
      <c r="AO24" s="31"/>
      <c r="AP24" s="18"/>
    </row>
    <row r="25" spans="1:42" ht="21" customHeight="1" thickBot="1">
      <c r="A25" s="104" t="s">
        <v>9</v>
      </c>
      <c r="B25" s="167" t="s">
        <v>60</v>
      </c>
      <c r="C25" s="104"/>
      <c r="D25" s="105"/>
      <c r="E25" s="175"/>
      <c r="F25" s="193"/>
      <c r="G25" s="52"/>
      <c r="H25" s="191"/>
      <c r="I25" s="51"/>
      <c r="J25" s="54"/>
      <c r="K25" s="53"/>
      <c r="L25" s="54"/>
      <c r="M25" s="192"/>
      <c r="N25" s="52"/>
      <c r="O25" s="191"/>
      <c r="P25" s="177"/>
      <c r="Q25" s="165"/>
      <c r="R25" s="175"/>
      <c r="S25" s="172" t="str">
        <f>B25</f>
        <v>КФХ Ахтариева Р.В.</v>
      </c>
      <c r="T25" s="110"/>
      <c r="U25" s="110"/>
      <c r="V25" s="104"/>
      <c r="W25" s="108"/>
      <c r="X25" s="113"/>
      <c r="Y25" s="118"/>
      <c r="Z25" s="110"/>
      <c r="AA25" s="179"/>
      <c r="AB25" s="110"/>
      <c r="AC25" s="181"/>
      <c r="AD25" s="122"/>
      <c r="AE25" s="181"/>
      <c r="AF25" s="122"/>
      <c r="AG25" s="31"/>
      <c r="AH25" s="31"/>
      <c r="AI25" s="18"/>
      <c r="AJ25" s="17"/>
      <c r="AK25" s="18"/>
      <c r="AL25" s="31"/>
      <c r="AM25" s="31"/>
      <c r="AN25" s="31"/>
      <c r="AO25" s="31"/>
      <c r="AP25" s="18"/>
    </row>
    <row r="26" spans="1:42" ht="21" customHeight="1" thickBot="1">
      <c r="A26" s="135"/>
      <c r="B26" s="182"/>
      <c r="C26" s="135"/>
      <c r="D26" s="137"/>
      <c r="E26" s="138"/>
      <c r="F26" s="89"/>
      <c r="G26" s="194"/>
      <c r="H26" s="90"/>
      <c r="I26" s="92"/>
      <c r="J26" s="195"/>
      <c r="K26" s="91"/>
      <c r="L26" s="195"/>
      <c r="M26" s="196"/>
      <c r="N26" s="194"/>
      <c r="O26" s="90"/>
      <c r="P26" s="143"/>
      <c r="Q26" s="184"/>
      <c r="R26" s="138"/>
      <c r="S26" s="185"/>
      <c r="T26" s="141"/>
      <c r="U26" s="141"/>
      <c r="V26" s="135">
        <f>V24+V25</f>
        <v>15</v>
      </c>
      <c r="W26" s="183"/>
      <c r="X26" s="186"/>
      <c r="Y26" s="147"/>
      <c r="Z26" s="187"/>
      <c r="AA26" s="188"/>
      <c r="AB26" s="187"/>
      <c r="AC26" s="189"/>
      <c r="AD26" s="190"/>
      <c r="AE26" s="189"/>
      <c r="AF26" s="190">
        <f>SUM(AF24:AF25)</f>
        <v>0</v>
      </c>
      <c r="AG26" s="31"/>
      <c r="AH26" s="31"/>
      <c r="AI26" s="18"/>
      <c r="AJ26" s="17"/>
      <c r="AK26" s="18"/>
      <c r="AL26" s="31"/>
      <c r="AM26" s="31"/>
      <c r="AN26" s="31"/>
      <c r="AO26" s="31"/>
      <c r="AP26" s="18"/>
    </row>
    <row r="27" spans="1:42" ht="23.25" customHeight="1" thickBot="1">
      <c r="A27" s="135" t="s">
        <v>2</v>
      </c>
      <c r="B27" s="136" t="s">
        <v>26</v>
      </c>
      <c r="C27" s="135">
        <f>SUM(C23:C24)</f>
        <v>6254</v>
      </c>
      <c r="D27" s="137"/>
      <c r="E27" s="138"/>
      <c r="F27" s="135">
        <f>F24+F23</f>
        <v>1902</v>
      </c>
      <c r="G27" s="139"/>
      <c r="H27" s="138"/>
      <c r="I27" s="140"/>
      <c r="J27" s="140"/>
      <c r="K27" s="140"/>
      <c r="L27" s="141"/>
      <c r="M27" s="142">
        <f>M23+M24</f>
        <v>200</v>
      </c>
      <c r="N27" s="137"/>
      <c r="O27" s="138"/>
      <c r="P27" s="143">
        <f>P24+P23</f>
        <v>74</v>
      </c>
      <c r="Q27" s="144"/>
      <c r="R27" s="138"/>
      <c r="S27" s="145" t="s">
        <v>26</v>
      </c>
      <c r="T27" s="141"/>
      <c r="U27" s="141"/>
      <c r="V27" s="135">
        <f>SUM(V23:V24)</f>
        <v>3287</v>
      </c>
      <c r="W27" s="146"/>
      <c r="X27" s="138"/>
      <c r="Y27" s="147"/>
      <c r="Z27" s="148"/>
      <c r="AA27" s="149"/>
      <c r="AB27" s="149"/>
      <c r="AC27" s="149"/>
      <c r="AD27" s="149"/>
      <c r="AE27" s="149"/>
      <c r="AF27" s="149">
        <f>AF23+AF26</f>
        <v>60</v>
      </c>
      <c r="AG27" s="31"/>
      <c r="AH27" s="31"/>
      <c r="AI27" s="18"/>
      <c r="AJ27" s="86"/>
      <c r="AK27" s="18"/>
      <c r="AL27" s="31"/>
      <c r="AM27" s="31"/>
      <c r="AN27" s="31"/>
      <c r="AO27" s="31"/>
      <c r="AP27" s="18"/>
    </row>
    <row r="28" spans="33:42" ht="12.75"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33:42" ht="12.75"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2:42" ht="12.75">
      <c r="B30" s="412"/>
      <c r="C30" s="412"/>
      <c r="D30" s="412"/>
      <c r="U30" s="412"/>
      <c r="V30" s="412"/>
      <c r="W30" s="412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33:42" ht="12.75"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33:42" ht="12.75"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33:42" ht="12.75"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33:42" ht="12.75"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</sheetData>
  <sheetProtection/>
  <mergeCells count="27">
    <mergeCell ref="AD3:AD4"/>
    <mergeCell ref="AE3:AE4"/>
    <mergeCell ref="AF3:AF4"/>
    <mergeCell ref="B30:D30"/>
    <mergeCell ref="U30:W30"/>
    <mergeCell ref="V3:X4"/>
    <mergeCell ref="Y3:Y4"/>
    <mergeCell ref="Z3:Z4"/>
    <mergeCell ref="AA3:AA4"/>
    <mergeCell ref="AB3:AB4"/>
    <mergeCell ref="AC3:AC4"/>
    <mergeCell ref="L3:L4"/>
    <mergeCell ref="M3:O4"/>
    <mergeCell ref="P3:R4"/>
    <mergeCell ref="S3:S5"/>
    <mergeCell ref="T3:T4"/>
    <mergeCell ref="U3:U4"/>
    <mergeCell ref="B1:R1"/>
    <mergeCell ref="S1:AF1"/>
    <mergeCell ref="P2:R2"/>
    <mergeCell ref="A3:A5"/>
    <mergeCell ref="B3:B5"/>
    <mergeCell ref="C3:E4"/>
    <mergeCell ref="F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A1">
      <pane xSplit="2" ySplit="6" topLeftCell="C7" activePane="bottomRight" state="frozen"/>
      <selection pane="topLeft" activeCell="Z10" sqref="Z10"/>
      <selection pane="topRight" activeCell="Z10" sqref="Z10"/>
      <selection pane="bottomLeft" activeCell="Z10" sqref="Z10"/>
      <selection pane="bottomRight" activeCell="Z10" sqref="Z10"/>
    </sheetView>
  </sheetViews>
  <sheetFormatPr defaultColWidth="9.00390625" defaultRowHeight="12.75"/>
  <cols>
    <col min="1" max="1" width="4.75390625" style="1" customWidth="1"/>
    <col min="2" max="2" width="23.125" style="1" customWidth="1"/>
    <col min="3" max="3" width="7.00390625" style="1" customWidth="1"/>
    <col min="4" max="4" width="6.75390625" style="1" customWidth="1"/>
    <col min="5" max="6" width="7.75390625" style="1" customWidth="1"/>
    <col min="7" max="7" width="7.125" style="1" customWidth="1"/>
    <col min="8" max="8" width="6.75390625" style="1" customWidth="1"/>
    <col min="9" max="9" width="9.75390625" style="1" customWidth="1"/>
    <col min="10" max="11" width="7.875" style="1" customWidth="1"/>
    <col min="12" max="12" width="10.00390625" style="1" customWidth="1"/>
    <col min="13" max="13" width="7.25390625" style="1" customWidth="1"/>
    <col min="14" max="14" width="7.375" style="1" customWidth="1"/>
    <col min="15" max="15" width="6.875" style="1" customWidth="1"/>
    <col min="16" max="16" width="7.25390625" style="1" customWidth="1"/>
    <col min="17" max="18" width="7.00390625" style="1" customWidth="1"/>
    <col min="19" max="19" width="23.75390625" style="1" customWidth="1"/>
    <col min="20" max="20" width="7.25390625" style="1" customWidth="1"/>
    <col min="21" max="21" width="6.875" style="1" customWidth="1"/>
    <col min="22" max="22" width="7.00390625" style="1" customWidth="1"/>
    <col min="23" max="23" width="7.125" style="1" customWidth="1"/>
    <col min="24" max="24" width="6.375" style="1" customWidth="1"/>
    <col min="25" max="25" width="9.125" style="1" customWidth="1"/>
    <col min="26" max="26" width="10.875" style="1" customWidth="1"/>
    <col min="27" max="27" width="9.75390625" style="1" customWidth="1"/>
    <col min="28" max="29" width="8.875" style="1" customWidth="1"/>
    <col min="30" max="30" width="10.00390625" style="1" customWidth="1"/>
    <col min="31" max="31" width="11.375" style="1" customWidth="1"/>
    <col min="32" max="32" width="12.375" style="1" customWidth="1"/>
    <col min="33" max="35" width="9.125" style="1" customWidth="1"/>
    <col min="36" max="36" width="24.625" style="1" customWidth="1"/>
    <col min="37" max="16384" width="9.125" style="1" customWidth="1"/>
  </cols>
  <sheetData>
    <row r="1" spans="2:32" ht="19.5" customHeight="1">
      <c r="B1" s="429" t="s">
        <v>63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 t="str">
        <f>B1</f>
        <v>Сведения о ходе полевых работ по состоянию на  09 апреля 2020  года</v>
      </c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6:32" ht="18.75" customHeight="1" thickBot="1">
      <c r="P2" s="430" t="s">
        <v>18</v>
      </c>
      <c r="Q2" s="430"/>
      <c r="R2" s="430"/>
      <c r="S2" s="2"/>
      <c r="T2" s="3"/>
      <c r="AF2" s="4" t="s">
        <v>18</v>
      </c>
    </row>
    <row r="3" spans="1:32" s="132" customFormat="1" ht="12.75" customHeight="1">
      <c r="A3" s="425" t="s">
        <v>0</v>
      </c>
      <c r="B3" s="42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13" t="s">
        <v>22</v>
      </c>
      <c r="N3" s="415"/>
      <c r="O3" s="416"/>
      <c r="P3" s="413" t="s">
        <v>25</v>
      </c>
      <c r="Q3" s="415"/>
      <c r="R3" s="416"/>
      <c r="S3" s="425" t="s">
        <v>1</v>
      </c>
      <c r="T3" s="413" t="s">
        <v>34</v>
      </c>
      <c r="U3" s="413" t="s">
        <v>35</v>
      </c>
      <c r="V3" s="419" t="s">
        <v>27</v>
      </c>
      <c r="W3" s="420"/>
      <c r="X3" s="421"/>
      <c r="Y3" s="410" t="s">
        <v>28</v>
      </c>
      <c r="Z3" s="410" t="s">
        <v>59</v>
      </c>
      <c r="AA3" s="410" t="s">
        <v>36</v>
      </c>
      <c r="AB3" s="410" t="s">
        <v>29</v>
      </c>
      <c r="AC3" s="413" t="s">
        <v>33</v>
      </c>
      <c r="AD3" s="408" t="s">
        <v>31</v>
      </c>
      <c r="AE3" s="408" t="s">
        <v>32</v>
      </c>
      <c r="AF3" s="410" t="s">
        <v>37</v>
      </c>
    </row>
    <row r="4" spans="1:67" s="133" customFormat="1" ht="72" customHeight="1" thickBot="1">
      <c r="A4" s="426"/>
      <c r="B4" s="42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14"/>
      <c r="N4" s="417"/>
      <c r="O4" s="418"/>
      <c r="P4" s="414"/>
      <c r="Q4" s="417"/>
      <c r="R4" s="418"/>
      <c r="S4" s="426"/>
      <c r="T4" s="414"/>
      <c r="U4" s="414"/>
      <c r="V4" s="422"/>
      <c r="W4" s="423"/>
      <c r="X4" s="424"/>
      <c r="Y4" s="411"/>
      <c r="Z4" s="411"/>
      <c r="AA4" s="411"/>
      <c r="AB4" s="411"/>
      <c r="AC4" s="414"/>
      <c r="AD4" s="409"/>
      <c r="AE4" s="409"/>
      <c r="AF4" s="411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42" s="5" customFormat="1" ht="23.25" customHeight="1" thickBot="1">
      <c r="A5" s="427"/>
      <c r="B5" s="427"/>
      <c r="C5" s="6" t="s">
        <v>5</v>
      </c>
      <c r="D5" s="7" t="s">
        <v>6</v>
      </c>
      <c r="E5" s="8" t="s">
        <v>7</v>
      </c>
      <c r="F5" s="6" t="s">
        <v>5</v>
      </c>
      <c r="G5" s="7" t="s">
        <v>6</v>
      </c>
      <c r="H5" s="8" t="s">
        <v>7</v>
      </c>
      <c r="I5" s="9" t="s">
        <v>6</v>
      </c>
      <c r="J5" s="9" t="s">
        <v>6</v>
      </c>
      <c r="K5" s="9" t="s">
        <v>6</v>
      </c>
      <c r="L5" s="11" t="s">
        <v>6</v>
      </c>
      <c r="M5" s="12" t="s">
        <v>5</v>
      </c>
      <c r="N5" s="13" t="s">
        <v>6</v>
      </c>
      <c r="O5" s="14" t="s">
        <v>7</v>
      </c>
      <c r="P5" s="12" t="s">
        <v>5</v>
      </c>
      <c r="Q5" s="13" t="s">
        <v>6</v>
      </c>
      <c r="R5" s="14" t="s">
        <v>7</v>
      </c>
      <c r="S5" s="427"/>
      <c r="T5" s="15" t="s">
        <v>6</v>
      </c>
      <c r="U5" s="15" t="s">
        <v>6</v>
      </c>
      <c r="V5" s="12" t="s">
        <v>5</v>
      </c>
      <c r="W5" s="13" t="s">
        <v>6</v>
      </c>
      <c r="X5" s="14" t="s">
        <v>7</v>
      </c>
      <c r="Y5" s="10" t="s">
        <v>6</v>
      </c>
      <c r="Z5" s="11" t="s">
        <v>6</v>
      </c>
      <c r="AA5" s="10" t="s">
        <v>6</v>
      </c>
      <c r="AB5" s="11" t="s">
        <v>30</v>
      </c>
      <c r="AC5" s="16" t="s">
        <v>6</v>
      </c>
      <c r="AD5" s="11" t="s">
        <v>6</v>
      </c>
      <c r="AE5" s="10" t="s">
        <v>6</v>
      </c>
      <c r="AF5" s="11" t="s">
        <v>6</v>
      </c>
      <c r="AG5" s="17"/>
      <c r="AH5" s="17"/>
      <c r="AI5" s="18"/>
      <c r="AJ5" s="19"/>
      <c r="AK5" s="18"/>
      <c r="AL5" s="17"/>
      <c r="AM5" s="17"/>
      <c r="AN5" s="17"/>
      <c r="AO5" s="17"/>
      <c r="AP5" s="18"/>
    </row>
    <row r="6" spans="1:42" s="5" customFormat="1" ht="23.25" customHeight="1" thickBot="1">
      <c r="A6" s="97">
        <v>1</v>
      </c>
      <c r="B6" s="97">
        <v>2</v>
      </c>
      <c r="C6" s="6">
        <v>3</v>
      </c>
      <c r="D6" s="7">
        <v>4</v>
      </c>
      <c r="E6" s="8">
        <v>5</v>
      </c>
      <c r="F6" s="6">
        <v>6</v>
      </c>
      <c r="G6" s="7">
        <v>7</v>
      </c>
      <c r="H6" s="8">
        <v>8</v>
      </c>
      <c r="I6" s="94">
        <v>9</v>
      </c>
      <c r="J6" s="94">
        <v>10</v>
      </c>
      <c r="K6" s="94">
        <v>11</v>
      </c>
      <c r="L6" s="96">
        <v>12</v>
      </c>
      <c r="M6" s="6">
        <v>13</v>
      </c>
      <c r="N6" s="7">
        <v>14</v>
      </c>
      <c r="O6" s="8">
        <v>15</v>
      </c>
      <c r="P6" s="6">
        <v>16</v>
      </c>
      <c r="Q6" s="7">
        <v>17</v>
      </c>
      <c r="R6" s="8">
        <v>18</v>
      </c>
      <c r="S6" s="93"/>
      <c r="T6" s="97">
        <v>19</v>
      </c>
      <c r="U6" s="97">
        <v>20</v>
      </c>
      <c r="V6" s="6">
        <v>21</v>
      </c>
      <c r="W6" s="7">
        <v>22</v>
      </c>
      <c r="X6" s="8">
        <v>23</v>
      </c>
      <c r="Y6" s="95">
        <v>24</v>
      </c>
      <c r="Z6" s="96">
        <v>25</v>
      </c>
      <c r="AA6" s="95">
        <v>26</v>
      </c>
      <c r="AB6" s="96">
        <v>27</v>
      </c>
      <c r="AC6" s="95">
        <v>28</v>
      </c>
      <c r="AD6" s="119">
        <v>29</v>
      </c>
      <c r="AE6" s="11">
        <v>30</v>
      </c>
      <c r="AF6" s="96">
        <v>31</v>
      </c>
      <c r="AG6" s="17"/>
      <c r="AH6" s="17"/>
      <c r="AI6" s="18"/>
      <c r="AJ6" s="19"/>
      <c r="AK6" s="18"/>
      <c r="AL6" s="17"/>
      <c r="AM6" s="17"/>
      <c r="AN6" s="17"/>
      <c r="AO6" s="17"/>
      <c r="AP6" s="18"/>
    </row>
    <row r="7" spans="1:42" s="5" customFormat="1" ht="16.5" customHeight="1">
      <c r="A7" s="127" t="s">
        <v>8</v>
      </c>
      <c r="B7" s="124" t="s">
        <v>39</v>
      </c>
      <c r="C7" s="101">
        <v>675</v>
      </c>
      <c r="D7" s="102"/>
      <c r="E7" s="103"/>
      <c r="F7" s="101">
        <v>250</v>
      </c>
      <c r="G7" s="107"/>
      <c r="H7" s="103"/>
      <c r="I7" s="109"/>
      <c r="J7" s="109"/>
      <c r="K7" s="109"/>
      <c r="L7" s="111"/>
      <c r="M7" s="128"/>
      <c r="N7" s="107"/>
      <c r="O7" s="112"/>
      <c r="P7" s="101"/>
      <c r="Q7" s="114"/>
      <c r="R7" s="103"/>
      <c r="S7" s="98" t="str">
        <f>B7</f>
        <v>АО "Чаадаевское"</v>
      </c>
      <c r="T7" s="111"/>
      <c r="U7" s="111"/>
      <c r="V7" s="101">
        <v>425</v>
      </c>
      <c r="W7" s="102"/>
      <c r="X7" s="103"/>
      <c r="Y7" s="117"/>
      <c r="Z7" s="109"/>
      <c r="AA7" s="120"/>
      <c r="AB7" s="111"/>
      <c r="AC7" s="120"/>
      <c r="AD7" s="123"/>
      <c r="AE7" s="123"/>
      <c r="AF7" s="120"/>
      <c r="AG7" s="31"/>
      <c r="AH7" s="31"/>
      <c r="AI7" s="18"/>
      <c r="AJ7" s="17"/>
      <c r="AK7" s="18"/>
      <c r="AL7" s="31"/>
      <c r="AM7" s="31"/>
      <c r="AN7" s="31"/>
      <c r="AO7" s="31"/>
      <c r="AP7" s="18"/>
    </row>
    <row r="8" spans="1:42" ht="17.25" customHeight="1">
      <c r="A8" s="37" t="s">
        <v>9</v>
      </c>
      <c r="B8" s="125" t="s">
        <v>40</v>
      </c>
      <c r="C8" s="33">
        <v>2134</v>
      </c>
      <c r="D8" s="34"/>
      <c r="E8" s="35"/>
      <c r="F8" s="33">
        <v>659</v>
      </c>
      <c r="G8" s="36"/>
      <c r="H8" s="35"/>
      <c r="I8" s="37"/>
      <c r="J8" s="37"/>
      <c r="K8" s="37"/>
      <c r="L8" s="37"/>
      <c r="M8" s="129"/>
      <c r="N8" s="36"/>
      <c r="O8" s="38"/>
      <c r="P8" s="39"/>
      <c r="Q8" s="40"/>
      <c r="R8" s="35"/>
      <c r="S8" s="99" t="str">
        <f>B8</f>
        <v>ООО "Борисоглебское"</v>
      </c>
      <c r="T8" s="48"/>
      <c r="U8" s="48"/>
      <c r="V8" s="33">
        <v>684</v>
      </c>
      <c r="W8" s="34"/>
      <c r="X8" s="35"/>
      <c r="Y8" s="32"/>
      <c r="Z8" s="37"/>
      <c r="AA8" s="42"/>
      <c r="AB8" s="37"/>
      <c r="AC8" s="43"/>
      <c r="AD8" s="197"/>
      <c r="AE8" s="197"/>
      <c r="AF8" s="43"/>
      <c r="AG8" s="31"/>
      <c r="AH8" s="31"/>
      <c r="AI8" s="18"/>
      <c r="AJ8" s="17"/>
      <c r="AK8" s="18"/>
      <c r="AL8" s="31"/>
      <c r="AM8" s="31"/>
      <c r="AN8" s="31"/>
      <c r="AO8" s="31"/>
      <c r="AP8" s="18"/>
    </row>
    <row r="9" spans="1:42" s="132" customFormat="1" ht="20.25" customHeight="1">
      <c r="A9" s="228" t="s">
        <v>10</v>
      </c>
      <c r="B9" s="229" t="s">
        <v>41</v>
      </c>
      <c r="C9" s="230">
        <v>400</v>
      </c>
      <c r="D9" s="231"/>
      <c r="E9" s="232"/>
      <c r="F9" s="230">
        <v>100</v>
      </c>
      <c r="G9" s="233"/>
      <c r="H9" s="232"/>
      <c r="I9" s="228"/>
      <c r="J9" s="228"/>
      <c r="K9" s="228"/>
      <c r="L9" s="228"/>
      <c r="M9" s="234"/>
      <c r="N9" s="233"/>
      <c r="O9" s="235"/>
      <c r="P9" s="236"/>
      <c r="Q9" s="237"/>
      <c r="R9" s="232"/>
      <c r="S9" s="238" t="str">
        <f aca="true" t="shared" si="0" ref="S9:S17">B9</f>
        <v>СПК "Булатниково"</v>
      </c>
      <c r="T9" s="228"/>
      <c r="U9" s="228"/>
      <c r="V9" s="230">
        <v>300</v>
      </c>
      <c r="W9" s="231"/>
      <c r="X9" s="232"/>
      <c r="Y9" s="239"/>
      <c r="Z9" s="228"/>
      <c r="AA9" s="197"/>
      <c r="AB9" s="228"/>
      <c r="AC9" s="240"/>
      <c r="AD9" s="197"/>
      <c r="AE9" s="197"/>
      <c r="AF9" s="240"/>
      <c r="AG9" s="208"/>
      <c r="AH9" s="208"/>
      <c r="AI9" s="133"/>
      <c r="AJ9" s="212"/>
      <c r="AK9" s="133"/>
      <c r="AL9" s="208"/>
      <c r="AM9" s="208"/>
      <c r="AN9" s="208"/>
      <c r="AO9" s="208"/>
      <c r="AP9" s="133"/>
    </row>
    <row r="10" spans="1:42" ht="18.75" customHeight="1">
      <c r="A10" s="37" t="s">
        <v>11</v>
      </c>
      <c r="B10" s="125" t="s">
        <v>42</v>
      </c>
      <c r="C10" s="33">
        <v>312</v>
      </c>
      <c r="D10" s="44"/>
      <c r="E10" s="45"/>
      <c r="F10" s="46"/>
      <c r="G10" s="47"/>
      <c r="H10" s="45"/>
      <c r="I10" s="48"/>
      <c r="J10" s="48"/>
      <c r="K10" s="48"/>
      <c r="L10" s="48"/>
      <c r="M10" s="130"/>
      <c r="N10" s="47"/>
      <c r="O10" s="45"/>
      <c r="P10" s="33"/>
      <c r="Q10" s="34"/>
      <c r="R10" s="35"/>
      <c r="S10" s="99" t="str">
        <f t="shared" si="0"/>
        <v>ООО ГК "Сельхозпродукт"</v>
      </c>
      <c r="T10" s="48"/>
      <c r="U10" s="48"/>
      <c r="V10" s="33">
        <v>312</v>
      </c>
      <c r="W10" s="34"/>
      <c r="X10" s="35"/>
      <c r="Y10" s="32"/>
      <c r="Z10" s="37"/>
      <c r="AA10" s="42"/>
      <c r="AB10" s="37"/>
      <c r="AC10" s="43"/>
      <c r="AD10" s="42"/>
      <c r="AE10" s="42"/>
      <c r="AF10" s="49">
        <v>70</v>
      </c>
      <c r="AG10" s="31"/>
      <c r="AH10" s="31"/>
      <c r="AI10" s="18"/>
      <c r="AJ10" s="17"/>
      <c r="AK10" s="18"/>
      <c r="AL10" s="31"/>
      <c r="AM10" s="31"/>
      <c r="AN10" s="31"/>
      <c r="AO10" s="31"/>
      <c r="AP10" s="18"/>
    </row>
    <row r="11" spans="1:42" ht="18.75" customHeight="1">
      <c r="A11" s="37" t="s">
        <v>12</v>
      </c>
      <c r="B11" s="125" t="s">
        <v>43</v>
      </c>
      <c r="C11" s="46">
        <v>441</v>
      </c>
      <c r="D11" s="44"/>
      <c r="E11" s="45"/>
      <c r="F11" s="46">
        <v>206</v>
      </c>
      <c r="G11" s="47"/>
      <c r="H11" s="45"/>
      <c r="I11" s="48"/>
      <c r="J11" s="48"/>
      <c r="K11" s="48"/>
      <c r="L11" s="48"/>
      <c r="M11" s="130"/>
      <c r="N11" s="47"/>
      <c r="O11" s="45"/>
      <c r="P11" s="50"/>
      <c r="Q11" s="44"/>
      <c r="R11" s="35"/>
      <c r="S11" s="99" t="str">
        <f t="shared" si="0"/>
        <v>ООО "Маяк"</v>
      </c>
      <c r="T11" s="48"/>
      <c r="U11" s="48"/>
      <c r="V11" s="46">
        <v>235</v>
      </c>
      <c r="W11" s="44"/>
      <c r="X11" s="45"/>
      <c r="Y11" s="41"/>
      <c r="Z11" s="48"/>
      <c r="AA11" s="49"/>
      <c r="AB11" s="48"/>
      <c r="AC11" s="49"/>
      <c r="AD11" s="49"/>
      <c r="AE11" s="49"/>
      <c r="AF11" s="49"/>
      <c r="AG11" s="31"/>
      <c r="AH11" s="31"/>
      <c r="AI11" s="18"/>
      <c r="AJ11" s="17"/>
      <c r="AK11" s="18"/>
      <c r="AL11" s="31"/>
      <c r="AM11" s="31"/>
      <c r="AN11" s="31"/>
      <c r="AO11" s="31"/>
      <c r="AP11" s="18"/>
    </row>
    <row r="12" spans="1:42" ht="18" customHeight="1">
      <c r="A12" s="37" t="s">
        <v>13</v>
      </c>
      <c r="B12" s="125" t="s">
        <v>44</v>
      </c>
      <c r="C12" s="33">
        <v>920</v>
      </c>
      <c r="D12" s="44"/>
      <c r="E12" s="45"/>
      <c r="F12" s="46">
        <v>210</v>
      </c>
      <c r="G12" s="47"/>
      <c r="H12" s="45"/>
      <c r="I12" s="48"/>
      <c r="J12" s="48"/>
      <c r="K12" s="48"/>
      <c r="L12" s="48"/>
      <c r="M12" s="130">
        <v>200</v>
      </c>
      <c r="N12" s="47"/>
      <c r="O12" s="45"/>
      <c r="P12" s="33">
        <v>50</v>
      </c>
      <c r="Q12" s="34"/>
      <c r="R12" s="35"/>
      <c r="S12" s="99" t="str">
        <f t="shared" si="0"/>
        <v>ООО "Степаньковское"</v>
      </c>
      <c r="T12" s="48"/>
      <c r="U12" s="48"/>
      <c r="V12" s="33">
        <v>460</v>
      </c>
      <c r="W12" s="34"/>
      <c r="X12" s="35"/>
      <c r="Y12" s="41"/>
      <c r="Z12" s="37"/>
      <c r="AA12" s="43"/>
      <c r="AB12" s="37"/>
      <c r="AC12" s="43"/>
      <c r="AD12" s="43"/>
      <c r="AE12" s="43"/>
      <c r="AF12" s="49"/>
      <c r="AG12" s="31"/>
      <c r="AH12" s="31"/>
      <c r="AI12" s="18"/>
      <c r="AJ12" s="17"/>
      <c r="AK12" s="18"/>
      <c r="AL12" s="31"/>
      <c r="AM12" s="31"/>
      <c r="AN12" s="31"/>
      <c r="AO12" s="31"/>
      <c r="AP12" s="18"/>
    </row>
    <row r="13" spans="1:42" ht="18.75" customHeight="1">
      <c r="A13" s="37" t="s">
        <v>14</v>
      </c>
      <c r="B13" s="125" t="s">
        <v>46</v>
      </c>
      <c r="C13" s="33">
        <v>30</v>
      </c>
      <c r="D13" s="44"/>
      <c r="E13" s="45"/>
      <c r="F13" s="46">
        <v>20</v>
      </c>
      <c r="G13" s="47"/>
      <c r="H13" s="45"/>
      <c r="I13" s="48"/>
      <c r="J13" s="48"/>
      <c r="K13" s="48"/>
      <c r="L13" s="48"/>
      <c r="M13" s="130"/>
      <c r="N13" s="47"/>
      <c r="O13" s="45"/>
      <c r="P13" s="33"/>
      <c r="Q13" s="34"/>
      <c r="R13" s="35"/>
      <c r="S13" s="99" t="str">
        <f t="shared" si="0"/>
        <v>СПК "Кедр"</v>
      </c>
      <c r="T13" s="48"/>
      <c r="U13" s="48"/>
      <c r="V13" s="33">
        <v>10</v>
      </c>
      <c r="W13" s="34"/>
      <c r="X13" s="35"/>
      <c r="Y13" s="32"/>
      <c r="Z13" s="37"/>
      <c r="AA13" s="43"/>
      <c r="AB13" s="37"/>
      <c r="AC13" s="43"/>
      <c r="AD13" s="43"/>
      <c r="AE13" s="43"/>
      <c r="AF13" s="49"/>
      <c r="AG13" s="31"/>
      <c r="AH13" s="31"/>
      <c r="AI13" s="18"/>
      <c r="AJ13" s="17"/>
      <c r="AK13" s="18"/>
      <c r="AL13" s="31"/>
      <c r="AM13" s="31"/>
      <c r="AN13" s="31"/>
      <c r="AO13" s="31"/>
      <c r="AP13" s="18"/>
    </row>
    <row r="14" spans="1:42" ht="18.75" customHeight="1">
      <c r="A14" s="37" t="s">
        <v>15</v>
      </c>
      <c r="B14" s="125" t="s">
        <v>47</v>
      </c>
      <c r="C14" s="33">
        <v>240</v>
      </c>
      <c r="D14" s="34"/>
      <c r="E14" s="35"/>
      <c r="F14" s="33">
        <v>185</v>
      </c>
      <c r="G14" s="36"/>
      <c r="H14" s="35"/>
      <c r="I14" s="37"/>
      <c r="J14" s="37"/>
      <c r="K14" s="37"/>
      <c r="L14" s="37"/>
      <c r="M14" s="129"/>
      <c r="N14" s="36"/>
      <c r="O14" s="45"/>
      <c r="P14" s="39"/>
      <c r="Q14" s="34"/>
      <c r="R14" s="35"/>
      <c r="S14" s="99" t="str">
        <f t="shared" si="0"/>
        <v>СПК "Стригинский"</v>
      </c>
      <c r="T14" s="48"/>
      <c r="U14" s="48"/>
      <c r="V14" s="33">
        <v>55</v>
      </c>
      <c r="W14" s="34"/>
      <c r="X14" s="35"/>
      <c r="Y14" s="32"/>
      <c r="Z14" s="37"/>
      <c r="AA14" s="43"/>
      <c r="AB14" s="37"/>
      <c r="AC14" s="43"/>
      <c r="AD14" s="43"/>
      <c r="AE14" s="43"/>
      <c r="AF14" s="49"/>
      <c r="AG14" s="31"/>
      <c r="AH14" s="31"/>
      <c r="AI14" s="18"/>
      <c r="AJ14" s="17"/>
      <c r="AK14" s="18"/>
      <c r="AL14" s="31"/>
      <c r="AM14" s="31"/>
      <c r="AN14" s="31"/>
      <c r="AO14" s="31"/>
      <c r="AP14" s="18"/>
    </row>
    <row r="15" spans="1:42" ht="19.5" customHeight="1">
      <c r="A15" s="37" t="s">
        <v>16</v>
      </c>
      <c r="B15" s="125" t="s">
        <v>50</v>
      </c>
      <c r="C15" s="33">
        <v>48</v>
      </c>
      <c r="D15" s="34"/>
      <c r="E15" s="35"/>
      <c r="F15" s="33"/>
      <c r="G15" s="36"/>
      <c r="H15" s="35"/>
      <c r="I15" s="37"/>
      <c r="J15" s="37"/>
      <c r="K15" s="37"/>
      <c r="L15" s="37"/>
      <c r="M15" s="129"/>
      <c r="N15" s="36"/>
      <c r="O15" s="38"/>
      <c r="P15" s="39"/>
      <c r="Q15" s="34"/>
      <c r="R15" s="35"/>
      <c r="S15" s="99" t="str">
        <f t="shared" si="0"/>
        <v>СПК "Мир"</v>
      </c>
      <c r="T15" s="48"/>
      <c r="U15" s="48"/>
      <c r="V15" s="33">
        <v>48</v>
      </c>
      <c r="W15" s="34"/>
      <c r="X15" s="35"/>
      <c r="Y15" s="32"/>
      <c r="Z15" s="37"/>
      <c r="AA15" s="43"/>
      <c r="AB15" s="37"/>
      <c r="AC15" s="43"/>
      <c r="AD15" s="43"/>
      <c r="AE15" s="43"/>
      <c r="AF15" s="43"/>
      <c r="AG15" s="55"/>
      <c r="AH15" s="55"/>
      <c r="AI15" s="18"/>
      <c r="AJ15" s="17"/>
      <c r="AK15" s="18"/>
      <c r="AL15" s="31"/>
      <c r="AM15" s="31"/>
      <c r="AN15" s="31"/>
      <c r="AO15" s="31"/>
      <c r="AP15" s="18"/>
    </row>
    <row r="16" spans="1:42" ht="19.5" customHeight="1">
      <c r="A16" s="37" t="s">
        <v>17</v>
      </c>
      <c r="B16" s="125" t="s">
        <v>54</v>
      </c>
      <c r="C16" s="33">
        <v>70</v>
      </c>
      <c r="D16" s="34"/>
      <c r="E16" s="35"/>
      <c r="F16" s="33"/>
      <c r="G16" s="36"/>
      <c r="H16" s="35"/>
      <c r="I16" s="37"/>
      <c r="J16" s="37"/>
      <c r="K16" s="37"/>
      <c r="L16" s="37"/>
      <c r="M16" s="129"/>
      <c r="N16" s="36"/>
      <c r="O16" s="38"/>
      <c r="P16" s="39"/>
      <c r="Q16" s="34"/>
      <c r="R16" s="35"/>
      <c r="S16" s="99" t="str">
        <f t="shared" si="0"/>
        <v>ООО "Преображение"</v>
      </c>
      <c r="T16" s="48"/>
      <c r="U16" s="48"/>
      <c r="V16" s="33">
        <v>70</v>
      </c>
      <c r="W16" s="34"/>
      <c r="X16" s="35"/>
      <c r="Y16" s="32"/>
      <c r="Z16" s="37"/>
      <c r="AA16" s="43"/>
      <c r="AB16" s="37"/>
      <c r="AC16" s="43"/>
      <c r="AD16" s="43"/>
      <c r="AE16" s="43"/>
      <c r="AF16" s="43"/>
      <c r="AG16" s="55"/>
      <c r="AH16" s="55"/>
      <c r="AI16" s="18"/>
      <c r="AJ16" s="17"/>
      <c r="AK16" s="18"/>
      <c r="AL16" s="31"/>
      <c r="AM16" s="31"/>
      <c r="AN16" s="31"/>
      <c r="AO16" s="31"/>
      <c r="AP16" s="18"/>
    </row>
    <row r="17" spans="1:42" ht="19.5" customHeight="1">
      <c r="A17" s="37" t="s">
        <v>38</v>
      </c>
      <c r="B17" s="125" t="s">
        <v>55</v>
      </c>
      <c r="C17" s="33">
        <v>150</v>
      </c>
      <c r="D17" s="34"/>
      <c r="E17" s="35"/>
      <c r="F17" s="33">
        <v>150</v>
      </c>
      <c r="G17" s="36"/>
      <c r="H17" s="35"/>
      <c r="I17" s="37"/>
      <c r="J17" s="37"/>
      <c r="K17" s="37"/>
      <c r="L17" s="37"/>
      <c r="M17" s="129"/>
      <c r="N17" s="36"/>
      <c r="O17" s="38"/>
      <c r="P17" s="39"/>
      <c r="Q17" s="34"/>
      <c r="R17" s="35"/>
      <c r="S17" s="99" t="str">
        <f t="shared" si="0"/>
        <v>АО ПЗ "Нива"</v>
      </c>
      <c r="T17" s="48"/>
      <c r="U17" s="48"/>
      <c r="V17" s="33"/>
      <c r="W17" s="34"/>
      <c r="X17" s="35"/>
      <c r="Y17" s="32"/>
      <c r="Z17" s="37"/>
      <c r="AA17" s="43"/>
      <c r="AB17" s="37"/>
      <c r="AC17" s="43"/>
      <c r="AD17" s="43"/>
      <c r="AE17" s="43"/>
      <c r="AF17" s="43"/>
      <c r="AG17" s="55"/>
      <c r="AH17" s="55"/>
      <c r="AI17" s="18"/>
      <c r="AJ17" s="17"/>
      <c r="AK17" s="18"/>
      <c r="AL17" s="31"/>
      <c r="AM17" s="31"/>
      <c r="AN17" s="31"/>
      <c r="AO17" s="31"/>
      <c r="AP17" s="18"/>
    </row>
    <row r="18" spans="1:42" ht="18.75" customHeight="1" thickBot="1">
      <c r="A18" s="110"/>
      <c r="B18" s="126"/>
      <c r="C18" s="104"/>
      <c r="D18" s="105"/>
      <c r="E18" s="106"/>
      <c r="F18" s="104"/>
      <c r="G18" s="108"/>
      <c r="H18" s="106"/>
      <c r="I18" s="110"/>
      <c r="J18" s="110"/>
      <c r="K18" s="110"/>
      <c r="L18" s="110"/>
      <c r="M18" s="131"/>
      <c r="N18" s="108"/>
      <c r="O18" s="113"/>
      <c r="P18" s="115"/>
      <c r="Q18" s="105"/>
      <c r="R18" s="106"/>
      <c r="S18" s="100"/>
      <c r="T18" s="116"/>
      <c r="U18" s="116"/>
      <c r="V18" s="104"/>
      <c r="W18" s="105"/>
      <c r="X18" s="106"/>
      <c r="Y18" s="118"/>
      <c r="Z18" s="110"/>
      <c r="AA18" s="121"/>
      <c r="AB18" s="110"/>
      <c r="AC18" s="122"/>
      <c r="AD18" s="122"/>
      <c r="AE18" s="122"/>
      <c r="AF18" s="122"/>
      <c r="AG18" s="31"/>
      <c r="AH18" s="31"/>
      <c r="AI18" s="18"/>
      <c r="AJ18" s="17"/>
      <c r="AK18" s="18"/>
      <c r="AL18" s="31"/>
      <c r="AM18" s="31"/>
      <c r="AN18" s="31"/>
      <c r="AO18" s="31"/>
      <c r="AP18" s="18"/>
    </row>
    <row r="19" spans="1:42" ht="20.25" customHeight="1" thickBot="1">
      <c r="A19" s="62" t="s">
        <v>2</v>
      </c>
      <c r="B19" s="56" t="s">
        <v>3</v>
      </c>
      <c r="C19" s="57">
        <f>SUM(C7:C18)</f>
        <v>5420</v>
      </c>
      <c r="D19" s="65"/>
      <c r="E19" s="58"/>
      <c r="F19" s="57">
        <f>SUM(F7:F17)</f>
        <v>1780</v>
      </c>
      <c r="G19" s="59"/>
      <c r="H19" s="58"/>
      <c r="I19" s="60"/>
      <c r="J19" s="60"/>
      <c r="K19" s="60"/>
      <c r="L19" s="62"/>
      <c r="M19" s="63">
        <f>SUM(M10:M17)</f>
        <v>200</v>
      </c>
      <c r="N19" s="64"/>
      <c r="O19" s="58"/>
      <c r="P19" s="57">
        <f>SUM(P10:P17)</f>
        <v>50</v>
      </c>
      <c r="Q19" s="65"/>
      <c r="R19" s="58"/>
      <c r="S19" s="56" t="s">
        <v>3</v>
      </c>
      <c r="T19" s="66"/>
      <c r="U19" s="66"/>
      <c r="V19" s="57">
        <f>SUM(V7:V18)</f>
        <v>2599</v>
      </c>
      <c r="W19" s="65"/>
      <c r="X19" s="58"/>
      <c r="Y19" s="61"/>
      <c r="Z19" s="62"/>
      <c r="AA19" s="69"/>
      <c r="AB19" s="62"/>
      <c r="AC19" s="67"/>
      <c r="AD19" s="68"/>
      <c r="AE19" s="68"/>
      <c r="AF19" s="69">
        <f>SUM(AF7:AF18)</f>
        <v>70</v>
      </c>
      <c r="AG19" s="31"/>
      <c r="AH19" s="31"/>
      <c r="AI19" s="18"/>
      <c r="AJ19" s="17"/>
      <c r="AK19" s="18"/>
      <c r="AL19" s="31"/>
      <c r="AM19" s="31"/>
      <c r="AN19" s="31"/>
      <c r="AO19" s="31"/>
      <c r="AP19" s="18"/>
    </row>
    <row r="20" spans="1:42" ht="24" customHeight="1" thickBot="1" thickTop="1">
      <c r="A20" s="82" t="s">
        <v>8</v>
      </c>
      <c r="B20" s="83" t="s">
        <v>45</v>
      </c>
      <c r="C20" s="57">
        <v>779</v>
      </c>
      <c r="D20" s="65"/>
      <c r="E20" s="58"/>
      <c r="F20" s="72">
        <v>106</v>
      </c>
      <c r="G20" s="78"/>
      <c r="H20" s="74"/>
      <c r="I20" s="24"/>
      <c r="J20" s="24"/>
      <c r="K20" s="24"/>
      <c r="L20" s="28"/>
      <c r="M20" s="26"/>
      <c r="N20" s="23"/>
      <c r="O20" s="22"/>
      <c r="P20" s="84"/>
      <c r="Q20" s="21"/>
      <c r="R20" s="22"/>
      <c r="S20" s="83" t="str">
        <f>B20</f>
        <v>СПК "Муромский"</v>
      </c>
      <c r="T20" s="27"/>
      <c r="U20" s="83"/>
      <c r="V20" s="20">
        <v>673</v>
      </c>
      <c r="W20" s="21"/>
      <c r="X20" s="22"/>
      <c r="Y20" s="25"/>
      <c r="Z20" s="28"/>
      <c r="AA20" s="29"/>
      <c r="AB20" s="28"/>
      <c r="AC20" s="30"/>
      <c r="AD20" s="85"/>
      <c r="AE20" s="85"/>
      <c r="AF20" s="29"/>
      <c r="AG20" s="31"/>
      <c r="AH20" s="31"/>
      <c r="AI20" s="18"/>
      <c r="AJ20" s="86"/>
      <c r="AK20" s="18"/>
      <c r="AL20" s="31"/>
      <c r="AM20" s="31"/>
      <c r="AN20" s="31"/>
      <c r="AO20" s="31"/>
      <c r="AP20" s="18"/>
    </row>
    <row r="21" spans="1:42" ht="24" customHeight="1" thickBot="1" thickTop="1">
      <c r="A21" s="213" t="s">
        <v>9</v>
      </c>
      <c r="B21" s="214" t="s">
        <v>49</v>
      </c>
      <c r="C21" s="57"/>
      <c r="D21" s="65"/>
      <c r="E21" s="58"/>
      <c r="F21" s="72"/>
      <c r="G21" s="78"/>
      <c r="H21" s="74"/>
      <c r="I21" s="215"/>
      <c r="J21" s="215"/>
      <c r="K21" s="215"/>
      <c r="L21" s="216"/>
      <c r="M21" s="217"/>
      <c r="N21" s="218"/>
      <c r="O21" s="219"/>
      <c r="P21" s="220"/>
      <c r="Q21" s="221"/>
      <c r="R21" s="219"/>
      <c r="S21" s="214" t="str">
        <f>B21</f>
        <v>ЗАО "Выбор"</v>
      </c>
      <c r="T21" s="222"/>
      <c r="U21" s="214"/>
      <c r="V21" s="223"/>
      <c r="W21" s="221"/>
      <c r="X21" s="219"/>
      <c r="Y21" s="224"/>
      <c r="Z21" s="216"/>
      <c r="AA21" s="225"/>
      <c r="AB21" s="216"/>
      <c r="AC21" s="226"/>
      <c r="AD21" s="227"/>
      <c r="AE21" s="227"/>
      <c r="AF21" s="225"/>
      <c r="AG21" s="31"/>
      <c r="AH21" s="31"/>
      <c r="AI21" s="18"/>
      <c r="AJ21" s="86"/>
      <c r="AK21" s="18"/>
      <c r="AL21" s="31"/>
      <c r="AM21" s="31"/>
      <c r="AN21" s="31"/>
      <c r="AO21" s="31"/>
      <c r="AP21" s="18"/>
    </row>
    <row r="22" spans="1:42" ht="21" customHeight="1" thickBot="1" thickTop="1">
      <c r="A22" s="87" t="s">
        <v>2</v>
      </c>
      <c r="B22" s="71" t="s">
        <v>4</v>
      </c>
      <c r="C22" s="72">
        <f>SUM(C20:C21)</f>
        <v>779</v>
      </c>
      <c r="D22" s="73"/>
      <c r="E22" s="74"/>
      <c r="F22" s="72">
        <f>SUM(F20:F20)</f>
        <v>106</v>
      </c>
      <c r="G22" s="78"/>
      <c r="H22" s="74"/>
      <c r="I22" s="75"/>
      <c r="J22" s="75"/>
      <c r="K22" s="75"/>
      <c r="L22" s="70"/>
      <c r="M22" s="77"/>
      <c r="N22" s="78"/>
      <c r="O22" s="74"/>
      <c r="P22" s="72"/>
      <c r="Q22" s="73"/>
      <c r="R22" s="74"/>
      <c r="S22" s="88" t="s">
        <v>4</v>
      </c>
      <c r="T22" s="87"/>
      <c r="U22" s="88"/>
      <c r="V22" s="72">
        <f>SUM(V20:V20)</f>
        <v>673</v>
      </c>
      <c r="W22" s="73"/>
      <c r="X22" s="74"/>
      <c r="Y22" s="76"/>
      <c r="Z22" s="70"/>
      <c r="AA22" s="79"/>
      <c r="AB22" s="70"/>
      <c r="AC22" s="80"/>
      <c r="AD22" s="81"/>
      <c r="AE22" s="81"/>
      <c r="AF22" s="79">
        <f>SUM(AF20:AF21)</f>
        <v>0</v>
      </c>
      <c r="AG22" s="31"/>
      <c r="AH22" s="31"/>
      <c r="AI22" s="18"/>
      <c r="AJ22" s="17"/>
      <c r="AK22" s="18"/>
      <c r="AL22" s="31"/>
      <c r="AM22" s="31"/>
      <c r="AN22" s="31"/>
      <c r="AO22" s="31"/>
      <c r="AP22" s="18"/>
    </row>
    <row r="23" spans="1:42" s="132" customFormat="1" ht="21" customHeight="1" thickBot="1" thickTop="1">
      <c r="A23" s="198"/>
      <c r="B23" s="199" t="s">
        <v>26</v>
      </c>
      <c r="C23" s="198">
        <f>C19+C22</f>
        <v>6199</v>
      </c>
      <c r="D23" s="200"/>
      <c r="E23" s="201"/>
      <c r="F23" s="198">
        <f>F19+F22</f>
        <v>1886</v>
      </c>
      <c r="G23" s="202"/>
      <c r="H23" s="201"/>
      <c r="I23" s="203"/>
      <c r="J23" s="203"/>
      <c r="K23" s="203"/>
      <c r="L23" s="204"/>
      <c r="M23" s="205">
        <f>M19+M22</f>
        <v>200</v>
      </c>
      <c r="N23" s="202"/>
      <c r="O23" s="201"/>
      <c r="P23" s="198">
        <f>P19+P22</f>
        <v>50</v>
      </c>
      <c r="Q23" s="200"/>
      <c r="R23" s="201"/>
      <c r="S23" s="206" t="s">
        <v>26</v>
      </c>
      <c r="T23" s="207"/>
      <c r="U23" s="207"/>
      <c r="V23" s="198">
        <f>V20+V19</f>
        <v>3272</v>
      </c>
      <c r="W23" s="200"/>
      <c r="X23" s="201"/>
      <c r="Y23" s="208"/>
      <c r="Z23" s="204"/>
      <c r="AA23" s="204"/>
      <c r="AB23" s="204"/>
      <c r="AC23" s="209"/>
      <c r="AD23" s="207"/>
      <c r="AE23" s="210"/>
      <c r="AF23" s="211">
        <f>AF19+AF22</f>
        <v>70</v>
      </c>
      <c r="AG23" s="208"/>
      <c r="AH23" s="208"/>
      <c r="AI23" s="133"/>
      <c r="AJ23" s="212"/>
      <c r="AK23" s="133"/>
      <c r="AL23" s="208"/>
      <c r="AM23" s="208"/>
      <c r="AN23" s="208"/>
      <c r="AO23" s="208"/>
      <c r="AP23" s="133"/>
    </row>
    <row r="24" spans="1:42" ht="21" customHeight="1">
      <c r="A24" s="101" t="s">
        <v>8</v>
      </c>
      <c r="B24" s="166" t="s">
        <v>57</v>
      </c>
      <c r="C24" s="101">
        <v>55</v>
      </c>
      <c r="D24" s="102"/>
      <c r="E24" s="174"/>
      <c r="F24" s="169">
        <v>16</v>
      </c>
      <c r="G24" s="107"/>
      <c r="H24" s="168"/>
      <c r="I24" s="117"/>
      <c r="J24" s="109"/>
      <c r="K24" s="173"/>
      <c r="L24" s="109"/>
      <c r="M24" s="170"/>
      <c r="N24" s="107"/>
      <c r="O24" s="168"/>
      <c r="P24" s="176">
        <v>24</v>
      </c>
      <c r="Q24" s="164"/>
      <c r="R24" s="174"/>
      <c r="S24" s="171" t="str">
        <f>B24</f>
        <v>К(Ф)Х Мусаев Д.Г.О.</v>
      </c>
      <c r="T24" s="109"/>
      <c r="U24" s="109"/>
      <c r="V24" s="101">
        <v>15</v>
      </c>
      <c r="W24" s="107"/>
      <c r="X24" s="112"/>
      <c r="Y24" s="117"/>
      <c r="Z24" s="109"/>
      <c r="AA24" s="178"/>
      <c r="AB24" s="109"/>
      <c r="AC24" s="180"/>
      <c r="AD24" s="120"/>
      <c r="AE24" s="180"/>
      <c r="AF24" s="120"/>
      <c r="AG24" s="31"/>
      <c r="AH24" s="31"/>
      <c r="AI24" s="18"/>
      <c r="AJ24" s="17"/>
      <c r="AK24" s="18"/>
      <c r="AL24" s="31"/>
      <c r="AM24" s="31"/>
      <c r="AN24" s="31"/>
      <c r="AO24" s="31"/>
      <c r="AP24" s="18"/>
    </row>
    <row r="25" spans="1:42" ht="21" customHeight="1" thickBot="1">
      <c r="A25" s="104" t="s">
        <v>9</v>
      </c>
      <c r="B25" s="167" t="s">
        <v>60</v>
      </c>
      <c r="C25" s="104"/>
      <c r="D25" s="105"/>
      <c r="E25" s="175"/>
      <c r="F25" s="193"/>
      <c r="G25" s="52"/>
      <c r="H25" s="191"/>
      <c r="I25" s="51"/>
      <c r="J25" s="54"/>
      <c r="K25" s="53"/>
      <c r="L25" s="54"/>
      <c r="M25" s="192"/>
      <c r="N25" s="52"/>
      <c r="O25" s="191"/>
      <c r="P25" s="177"/>
      <c r="Q25" s="165"/>
      <c r="R25" s="175"/>
      <c r="S25" s="172" t="str">
        <f>B25</f>
        <v>КФХ Ахтариева Р.В.</v>
      </c>
      <c r="T25" s="110"/>
      <c r="U25" s="110"/>
      <c r="V25" s="104"/>
      <c r="W25" s="108"/>
      <c r="X25" s="113"/>
      <c r="Y25" s="118"/>
      <c r="Z25" s="110"/>
      <c r="AA25" s="179"/>
      <c r="AB25" s="110"/>
      <c r="AC25" s="181"/>
      <c r="AD25" s="122"/>
      <c r="AE25" s="181"/>
      <c r="AF25" s="122"/>
      <c r="AG25" s="31"/>
      <c r="AH25" s="31"/>
      <c r="AI25" s="18"/>
      <c r="AJ25" s="17"/>
      <c r="AK25" s="18"/>
      <c r="AL25" s="31"/>
      <c r="AM25" s="31"/>
      <c r="AN25" s="31"/>
      <c r="AO25" s="31"/>
      <c r="AP25" s="18"/>
    </row>
    <row r="26" spans="1:42" ht="21" customHeight="1" thickBot="1">
      <c r="A26" s="135"/>
      <c r="B26" s="182"/>
      <c r="C26" s="135"/>
      <c r="D26" s="137"/>
      <c r="E26" s="138"/>
      <c r="F26" s="89"/>
      <c r="G26" s="194"/>
      <c r="H26" s="90"/>
      <c r="I26" s="92"/>
      <c r="J26" s="195"/>
      <c r="K26" s="91"/>
      <c r="L26" s="195"/>
      <c r="M26" s="196"/>
      <c r="N26" s="194"/>
      <c r="O26" s="90"/>
      <c r="P26" s="143"/>
      <c r="Q26" s="184"/>
      <c r="R26" s="138"/>
      <c r="S26" s="185"/>
      <c r="T26" s="141"/>
      <c r="U26" s="141"/>
      <c r="V26" s="135">
        <f>V24+V25</f>
        <v>15</v>
      </c>
      <c r="W26" s="183"/>
      <c r="X26" s="186"/>
      <c r="Y26" s="147"/>
      <c r="Z26" s="187"/>
      <c r="AA26" s="188"/>
      <c r="AB26" s="187"/>
      <c r="AC26" s="189"/>
      <c r="AD26" s="190"/>
      <c r="AE26" s="189"/>
      <c r="AF26" s="190">
        <f>SUM(AF24:AF25)</f>
        <v>0</v>
      </c>
      <c r="AG26" s="31"/>
      <c r="AH26" s="31"/>
      <c r="AI26" s="18"/>
      <c r="AJ26" s="17"/>
      <c r="AK26" s="18"/>
      <c r="AL26" s="31"/>
      <c r="AM26" s="31"/>
      <c r="AN26" s="31"/>
      <c r="AO26" s="31"/>
      <c r="AP26" s="18"/>
    </row>
    <row r="27" spans="1:42" ht="23.25" customHeight="1" thickBot="1">
      <c r="A27" s="135" t="s">
        <v>2</v>
      </c>
      <c r="B27" s="136" t="s">
        <v>26</v>
      </c>
      <c r="C27" s="135">
        <f>SUM(C23:C24)</f>
        <v>6254</v>
      </c>
      <c r="D27" s="137"/>
      <c r="E27" s="138"/>
      <c r="F27" s="135">
        <f>F24+F23</f>
        <v>1902</v>
      </c>
      <c r="G27" s="139"/>
      <c r="H27" s="138"/>
      <c r="I27" s="140"/>
      <c r="J27" s="140"/>
      <c r="K27" s="140"/>
      <c r="L27" s="141"/>
      <c r="M27" s="142">
        <f>M23+M24</f>
        <v>200</v>
      </c>
      <c r="N27" s="137"/>
      <c r="O27" s="138"/>
      <c r="P27" s="143">
        <f>P24+P23</f>
        <v>74</v>
      </c>
      <c r="Q27" s="144"/>
      <c r="R27" s="138"/>
      <c r="S27" s="145" t="s">
        <v>26</v>
      </c>
      <c r="T27" s="141"/>
      <c r="U27" s="141"/>
      <c r="V27" s="135">
        <f>SUM(V23:V24)</f>
        <v>3287</v>
      </c>
      <c r="W27" s="146"/>
      <c r="X27" s="138"/>
      <c r="Y27" s="147"/>
      <c r="Z27" s="148"/>
      <c r="AA27" s="149"/>
      <c r="AB27" s="149"/>
      <c r="AC27" s="149"/>
      <c r="AD27" s="149"/>
      <c r="AE27" s="149"/>
      <c r="AF27" s="149">
        <f>AF23+AF26</f>
        <v>70</v>
      </c>
      <c r="AG27" s="31"/>
      <c r="AH27" s="31"/>
      <c r="AI27" s="18"/>
      <c r="AJ27" s="86"/>
      <c r="AK27" s="18"/>
      <c r="AL27" s="31"/>
      <c r="AM27" s="31"/>
      <c r="AN27" s="31"/>
      <c r="AO27" s="31"/>
      <c r="AP27" s="18"/>
    </row>
    <row r="28" spans="33:42" ht="12.75"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33:42" ht="12.75"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2:42" ht="12.75">
      <c r="B30" s="412"/>
      <c r="C30" s="412"/>
      <c r="D30" s="412"/>
      <c r="U30" s="412"/>
      <c r="V30" s="412"/>
      <c r="W30" s="412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33:42" ht="12.75"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33:42" ht="12.75"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33:42" ht="12.75"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33:42" ht="12.75"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</sheetData>
  <sheetProtection/>
  <mergeCells count="27">
    <mergeCell ref="AD3:AD4"/>
    <mergeCell ref="AE3:AE4"/>
    <mergeCell ref="AF3:AF4"/>
    <mergeCell ref="B30:D30"/>
    <mergeCell ref="U30:W30"/>
    <mergeCell ref="V3:X4"/>
    <mergeCell ref="Y3:Y4"/>
    <mergeCell ref="Z3:Z4"/>
    <mergeCell ref="AA3:AA4"/>
    <mergeCell ref="AB3:AB4"/>
    <mergeCell ref="AC3:AC4"/>
    <mergeCell ref="L3:L4"/>
    <mergeCell ref="M3:O4"/>
    <mergeCell ref="P3:R4"/>
    <mergeCell ref="S3:S5"/>
    <mergeCell ref="T3:T4"/>
    <mergeCell ref="U3:U4"/>
    <mergeCell ref="B1:R1"/>
    <mergeCell ref="S1:AF1"/>
    <mergeCell ref="P2:R2"/>
    <mergeCell ref="A3:A5"/>
    <mergeCell ref="B3:B5"/>
    <mergeCell ref="C3:E4"/>
    <mergeCell ref="F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A1">
      <pane xSplit="2" ySplit="6" topLeftCell="O19" activePane="bottomRight" state="frozen"/>
      <selection pane="topLeft" activeCell="AF21" sqref="AF21"/>
      <selection pane="topRight" activeCell="AF21" sqref="AF21"/>
      <selection pane="bottomLeft" activeCell="AF21" sqref="AF21"/>
      <selection pane="bottomRight" activeCell="AF21" sqref="AF21"/>
    </sheetView>
  </sheetViews>
  <sheetFormatPr defaultColWidth="9.00390625" defaultRowHeight="12.75"/>
  <cols>
    <col min="1" max="1" width="4.75390625" style="1" customWidth="1"/>
    <col min="2" max="2" width="23.125" style="1" customWidth="1"/>
    <col min="3" max="3" width="7.00390625" style="1" customWidth="1"/>
    <col min="4" max="4" width="6.75390625" style="1" customWidth="1"/>
    <col min="5" max="6" width="7.75390625" style="1" customWidth="1"/>
    <col min="7" max="7" width="7.125" style="1" customWidth="1"/>
    <col min="8" max="8" width="6.75390625" style="1" customWidth="1"/>
    <col min="9" max="9" width="9.75390625" style="1" customWidth="1"/>
    <col min="10" max="11" width="7.875" style="1" customWidth="1"/>
    <col min="12" max="12" width="10.00390625" style="1" customWidth="1"/>
    <col min="13" max="13" width="7.25390625" style="1" customWidth="1"/>
    <col min="14" max="14" width="7.375" style="1" customWidth="1"/>
    <col min="15" max="15" width="6.875" style="1" customWidth="1"/>
    <col min="16" max="16" width="7.25390625" style="1" customWidth="1"/>
    <col min="17" max="18" width="7.00390625" style="1" customWidth="1"/>
    <col min="19" max="19" width="23.75390625" style="1" customWidth="1"/>
    <col min="20" max="20" width="7.25390625" style="1" customWidth="1"/>
    <col min="21" max="21" width="6.875" style="1" customWidth="1"/>
    <col min="22" max="22" width="7.00390625" style="1" customWidth="1"/>
    <col min="23" max="23" width="7.125" style="1" customWidth="1"/>
    <col min="24" max="24" width="6.375" style="1" customWidth="1"/>
    <col min="25" max="25" width="9.125" style="1" customWidth="1"/>
    <col min="26" max="26" width="10.875" style="1" customWidth="1"/>
    <col min="27" max="27" width="9.75390625" style="1" customWidth="1"/>
    <col min="28" max="29" width="8.875" style="1" customWidth="1"/>
    <col min="30" max="30" width="10.00390625" style="1" customWidth="1"/>
    <col min="31" max="31" width="11.375" style="1" customWidth="1"/>
    <col min="32" max="32" width="12.375" style="1" customWidth="1"/>
    <col min="33" max="35" width="9.125" style="1" customWidth="1"/>
    <col min="36" max="36" width="24.625" style="1" customWidth="1"/>
    <col min="37" max="16384" width="9.125" style="1" customWidth="1"/>
  </cols>
  <sheetData>
    <row r="1" spans="2:32" ht="19.5" customHeight="1">
      <c r="B1" s="429" t="s">
        <v>64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 t="str">
        <f>B1</f>
        <v>Сведения о ходе полевых работ по состоянию на  13 апреля 2020  года</v>
      </c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6:32" ht="18.75" customHeight="1" thickBot="1">
      <c r="P2" s="430" t="s">
        <v>18</v>
      </c>
      <c r="Q2" s="430"/>
      <c r="R2" s="430"/>
      <c r="S2" s="2"/>
      <c r="T2" s="3"/>
      <c r="AF2" s="4" t="s">
        <v>18</v>
      </c>
    </row>
    <row r="3" spans="1:32" s="132" customFormat="1" ht="12.75" customHeight="1">
      <c r="A3" s="425" t="s">
        <v>0</v>
      </c>
      <c r="B3" s="42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13" t="s">
        <v>22</v>
      </c>
      <c r="N3" s="415"/>
      <c r="O3" s="416"/>
      <c r="P3" s="413" t="s">
        <v>25</v>
      </c>
      <c r="Q3" s="415"/>
      <c r="R3" s="416"/>
      <c r="S3" s="425" t="s">
        <v>1</v>
      </c>
      <c r="T3" s="413" t="s">
        <v>34</v>
      </c>
      <c r="U3" s="413" t="s">
        <v>35</v>
      </c>
      <c r="V3" s="419" t="s">
        <v>27</v>
      </c>
      <c r="W3" s="420"/>
      <c r="X3" s="421"/>
      <c r="Y3" s="410" t="s">
        <v>28</v>
      </c>
      <c r="Z3" s="410" t="s">
        <v>59</v>
      </c>
      <c r="AA3" s="410" t="s">
        <v>36</v>
      </c>
      <c r="AB3" s="410" t="s">
        <v>29</v>
      </c>
      <c r="AC3" s="413" t="s">
        <v>33</v>
      </c>
      <c r="AD3" s="408" t="s">
        <v>31</v>
      </c>
      <c r="AE3" s="408" t="s">
        <v>32</v>
      </c>
      <c r="AF3" s="410" t="s">
        <v>37</v>
      </c>
    </row>
    <row r="4" spans="1:67" s="133" customFormat="1" ht="72" customHeight="1" thickBot="1">
      <c r="A4" s="426"/>
      <c r="B4" s="42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14"/>
      <c r="N4" s="417"/>
      <c r="O4" s="418"/>
      <c r="P4" s="414"/>
      <c r="Q4" s="417"/>
      <c r="R4" s="418"/>
      <c r="S4" s="426"/>
      <c r="T4" s="414"/>
      <c r="U4" s="414"/>
      <c r="V4" s="422"/>
      <c r="W4" s="423"/>
      <c r="X4" s="424"/>
      <c r="Y4" s="411"/>
      <c r="Z4" s="411"/>
      <c r="AA4" s="411"/>
      <c r="AB4" s="411"/>
      <c r="AC4" s="414"/>
      <c r="AD4" s="409"/>
      <c r="AE4" s="409"/>
      <c r="AF4" s="411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42" s="5" customFormat="1" ht="23.25" customHeight="1" thickBot="1">
      <c r="A5" s="427"/>
      <c r="B5" s="427"/>
      <c r="C5" s="6" t="s">
        <v>5</v>
      </c>
      <c r="D5" s="7" t="s">
        <v>6</v>
      </c>
      <c r="E5" s="8" t="s">
        <v>7</v>
      </c>
      <c r="F5" s="6" t="s">
        <v>5</v>
      </c>
      <c r="G5" s="7" t="s">
        <v>6</v>
      </c>
      <c r="H5" s="8" t="s">
        <v>7</v>
      </c>
      <c r="I5" s="9" t="s">
        <v>6</v>
      </c>
      <c r="J5" s="9" t="s">
        <v>6</v>
      </c>
      <c r="K5" s="9" t="s">
        <v>6</v>
      </c>
      <c r="L5" s="11" t="s">
        <v>6</v>
      </c>
      <c r="M5" s="12" t="s">
        <v>5</v>
      </c>
      <c r="N5" s="13" t="s">
        <v>6</v>
      </c>
      <c r="O5" s="14" t="s">
        <v>7</v>
      </c>
      <c r="P5" s="12" t="s">
        <v>5</v>
      </c>
      <c r="Q5" s="13" t="s">
        <v>6</v>
      </c>
      <c r="R5" s="14" t="s">
        <v>7</v>
      </c>
      <c r="S5" s="427"/>
      <c r="T5" s="15" t="s">
        <v>6</v>
      </c>
      <c r="U5" s="15" t="s">
        <v>6</v>
      </c>
      <c r="V5" s="12" t="s">
        <v>5</v>
      </c>
      <c r="W5" s="13" t="s">
        <v>6</v>
      </c>
      <c r="X5" s="14" t="s">
        <v>7</v>
      </c>
      <c r="Y5" s="10" t="s">
        <v>6</v>
      </c>
      <c r="Z5" s="11" t="s">
        <v>6</v>
      </c>
      <c r="AA5" s="10" t="s">
        <v>6</v>
      </c>
      <c r="AB5" s="11" t="s">
        <v>30</v>
      </c>
      <c r="AC5" s="16" t="s">
        <v>6</v>
      </c>
      <c r="AD5" s="11" t="s">
        <v>6</v>
      </c>
      <c r="AE5" s="10" t="s">
        <v>6</v>
      </c>
      <c r="AF5" s="11" t="s">
        <v>6</v>
      </c>
      <c r="AG5" s="17"/>
      <c r="AH5" s="17"/>
      <c r="AI5" s="18"/>
      <c r="AJ5" s="19"/>
      <c r="AK5" s="18"/>
      <c r="AL5" s="17"/>
      <c r="AM5" s="17"/>
      <c r="AN5" s="17"/>
      <c r="AO5" s="17"/>
      <c r="AP5" s="18"/>
    </row>
    <row r="6" spans="1:42" s="5" customFormat="1" ht="23.25" customHeight="1" thickBot="1">
      <c r="A6" s="97">
        <v>1</v>
      </c>
      <c r="B6" s="97">
        <v>2</v>
      </c>
      <c r="C6" s="6">
        <v>3</v>
      </c>
      <c r="D6" s="7">
        <v>4</v>
      </c>
      <c r="E6" s="8">
        <v>5</v>
      </c>
      <c r="F6" s="6">
        <v>6</v>
      </c>
      <c r="G6" s="7">
        <v>7</v>
      </c>
      <c r="H6" s="8">
        <v>8</v>
      </c>
      <c r="I6" s="94">
        <v>9</v>
      </c>
      <c r="J6" s="94">
        <v>10</v>
      </c>
      <c r="K6" s="94">
        <v>11</v>
      </c>
      <c r="L6" s="96">
        <v>12</v>
      </c>
      <c r="M6" s="6">
        <v>13</v>
      </c>
      <c r="N6" s="7">
        <v>14</v>
      </c>
      <c r="O6" s="8">
        <v>15</v>
      </c>
      <c r="P6" s="6">
        <v>16</v>
      </c>
      <c r="Q6" s="7">
        <v>17</v>
      </c>
      <c r="R6" s="8">
        <v>18</v>
      </c>
      <c r="S6" s="93"/>
      <c r="T6" s="97">
        <v>19</v>
      </c>
      <c r="U6" s="97">
        <v>20</v>
      </c>
      <c r="V6" s="6">
        <v>21</v>
      </c>
      <c r="W6" s="7">
        <v>22</v>
      </c>
      <c r="X6" s="8">
        <v>23</v>
      </c>
      <c r="Y6" s="95">
        <v>24</v>
      </c>
      <c r="Z6" s="96">
        <v>25</v>
      </c>
      <c r="AA6" s="95">
        <v>26</v>
      </c>
      <c r="AB6" s="96">
        <v>27</v>
      </c>
      <c r="AC6" s="95">
        <v>28</v>
      </c>
      <c r="AD6" s="119">
        <v>29</v>
      </c>
      <c r="AE6" s="11">
        <v>30</v>
      </c>
      <c r="AF6" s="96">
        <v>31</v>
      </c>
      <c r="AG6" s="17"/>
      <c r="AH6" s="17"/>
      <c r="AI6" s="18"/>
      <c r="AJ6" s="19"/>
      <c r="AK6" s="18"/>
      <c r="AL6" s="17"/>
      <c r="AM6" s="17"/>
      <c r="AN6" s="17"/>
      <c r="AO6" s="17"/>
      <c r="AP6" s="18"/>
    </row>
    <row r="7" spans="1:42" s="5" customFormat="1" ht="16.5" customHeight="1">
      <c r="A7" s="127" t="s">
        <v>8</v>
      </c>
      <c r="B7" s="124" t="s">
        <v>39</v>
      </c>
      <c r="C7" s="101">
        <v>675</v>
      </c>
      <c r="D7" s="102"/>
      <c r="E7" s="103"/>
      <c r="F7" s="101">
        <v>250</v>
      </c>
      <c r="G7" s="107"/>
      <c r="H7" s="103"/>
      <c r="I7" s="109"/>
      <c r="J7" s="109"/>
      <c r="K7" s="109"/>
      <c r="L7" s="111"/>
      <c r="M7" s="128"/>
      <c r="N7" s="107"/>
      <c r="O7" s="112"/>
      <c r="P7" s="101"/>
      <c r="Q7" s="114"/>
      <c r="R7" s="103"/>
      <c r="S7" s="98" t="str">
        <f>B7</f>
        <v>АО "Чаадаевское"</v>
      </c>
      <c r="T7" s="111"/>
      <c r="U7" s="111"/>
      <c r="V7" s="101">
        <v>425</v>
      </c>
      <c r="W7" s="102"/>
      <c r="X7" s="103"/>
      <c r="Y7" s="117"/>
      <c r="Z7" s="109"/>
      <c r="AA7" s="120"/>
      <c r="AB7" s="111"/>
      <c r="AC7" s="120"/>
      <c r="AD7" s="123"/>
      <c r="AE7" s="123"/>
      <c r="AF7" s="120"/>
      <c r="AG7" s="31"/>
      <c r="AH7" s="31"/>
      <c r="AI7" s="18"/>
      <c r="AJ7" s="17"/>
      <c r="AK7" s="18"/>
      <c r="AL7" s="31"/>
      <c r="AM7" s="31"/>
      <c r="AN7" s="31"/>
      <c r="AO7" s="31"/>
      <c r="AP7" s="18"/>
    </row>
    <row r="8" spans="1:42" ht="17.25" customHeight="1">
      <c r="A8" s="37" t="s">
        <v>9</v>
      </c>
      <c r="B8" s="125" t="s">
        <v>40</v>
      </c>
      <c r="C8" s="33">
        <v>2134</v>
      </c>
      <c r="D8" s="34"/>
      <c r="E8" s="35"/>
      <c r="F8" s="33">
        <v>659</v>
      </c>
      <c r="G8" s="36"/>
      <c r="H8" s="35"/>
      <c r="I8" s="37"/>
      <c r="J8" s="37"/>
      <c r="K8" s="37"/>
      <c r="L8" s="37"/>
      <c r="M8" s="129"/>
      <c r="N8" s="36"/>
      <c r="O8" s="38"/>
      <c r="P8" s="39"/>
      <c r="Q8" s="40"/>
      <c r="R8" s="35"/>
      <c r="S8" s="99" t="str">
        <f>B8</f>
        <v>ООО "Борисоглебское"</v>
      </c>
      <c r="T8" s="48"/>
      <c r="U8" s="48"/>
      <c r="V8" s="33">
        <v>684</v>
      </c>
      <c r="W8" s="34"/>
      <c r="X8" s="35"/>
      <c r="Y8" s="32"/>
      <c r="Z8" s="37"/>
      <c r="AA8" s="42"/>
      <c r="AB8" s="37"/>
      <c r="AC8" s="43"/>
      <c r="AD8" s="197"/>
      <c r="AE8" s="197"/>
      <c r="AF8" s="43"/>
      <c r="AG8" s="31"/>
      <c r="AH8" s="31"/>
      <c r="AI8" s="18"/>
      <c r="AJ8" s="17"/>
      <c r="AK8" s="18"/>
      <c r="AL8" s="31"/>
      <c r="AM8" s="31"/>
      <c r="AN8" s="31"/>
      <c r="AO8" s="31"/>
      <c r="AP8" s="18"/>
    </row>
    <row r="9" spans="1:42" s="132" customFormat="1" ht="20.25" customHeight="1">
      <c r="A9" s="228" t="s">
        <v>10</v>
      </c>
      <c r="B9" s="229" t="s">
        <v>41</v>
      </c>
      <c r="C9" s="230">
        <v>400</v>
      </c>
      <c r="D9" s="231"/>
      <c r="E9" s="232"/>
      <c r="F9" s="230">
        <v>100</v>
      </c>
      <c r="G9" s="233"/>
      <c r="H9" s="232"/>
      <c r="I9" s="228"/>
      <c r="J9" s="228"/>
      <c r="K9" s="228"/>
      <c r="L9" s="228"/>
      <c r="M9" s="234"/>
      <c r="N9" s="233"/>
      <c r="O9" s="235"/>
      <c r="P9" s="236"/>
      <c r="Q9" s="237"/>
      <c r="R9" s="232"/>
      <c r="S9" s="238" t="str">
        <f aca="true" t="shared" si="0" ref="S9:S17">B9</f>
        <v>СПК "Булатниково"</v>
      </c>
      <c r="T9" s="228"/>
      <c r="U9" s="228"/>
      <c r="V9" s="230">
        <v>300</v>
      </c>
      <c r="W9" s="231"/>
      <c r="X9" s="232"/>
      <c r="Y9" s="239"/>
      <c r="Z9" s="228"/>
      <c r="AA9" s="197"/>
      <c r="AB9" s="228"/>
      <c r="AC9" s="240"/>
      <c r="AD9" s="197">
        <v>50</v>
      </c>
      <c r="AE9" s="197"/>
      <c r="AF9" s="240"/>
      <c r="AG9" s="208"/>
      <c r="AH9" s="208"/>
      <c r="AI9" s="133"/>
      <c r="AJ9" s="212"/>
      <c r="AK9" s="133"/>
      <c r="AL9" s="208"/>
      <c r="AM9" s="208"/>
      <c r="AN9" s="208"/>
      <c r="AO9" s="208"/>
      <c r="AP9" s="133"/>
    </row>
    <row r="10" spans="1:42" ht="18.75" customHeight="1">
      <c r="A10" s="37" t="s">
        <v>11</v>
      </c>
      <c r="B10" s="125" t="s">
        <v>42</v>
      </c>
      <c r="C10" s="33">
        <v>312</v>
      </c>
      <c r="D10" s="44"/>
      <c r="E10" s="45"/>
      <c r="F10" s="46"/>
      <c r="G10" s="47"/>
      <c r="H10" s="45"/>
      <c r="I10" s="48"/>
      <c r="J10" s="48"/>
      <c r="K10" s="48"/>
      <c r="L10" s="48"/>
      <c r="M10" s="130"/>
      <c r="N10" s="47"/>
      <c r="O10" s="45"/>
      <c r="P10" s="33"/>
      <c r="Q10" s="34"/>
      <c r="R10" s="35"/>
      <c r="S10" s="99" t="str">
        <f t="shared" si="0"/>
        <v>ООО ГК "Сельхозпродукт"</v>
      </c>
      <c r="T10" s="48"/>
      <c r="U10" s="48"/>
      <c r="V10" s="33">
        <v>312</v>
      </c>
      <c r="W10" s="34"/>
      <c r="X10" s="35"/>
      <c r="Y10" s="32"/>
      <c r="Z10" s="37"/>
      <c r="AA10" s="42"/>
      <c r="AB10" s="37"/>
      <c r="AC10" s="43"/>
      <c r="AD10" s="42"/>
      <c r="AE10" s="42">
        <v>345</v>
      </c>
      <c r="AF10" s="49">
        <v>85</v>
      </c>
      <c r="AG10" s="31"/>
      <c r="AH10" s="31"/>
      <c r="AI10" s="18"/>
      <c r="AJ10" s="17"/>
      <c r="AK10" s="18"/>
      <c r="AL10" s="31"/>
      <c r="AM10" s="31"/>
      <c r="AN10" s="31"/>
      <c r="AO10" s="31"/>
      <c r="AP10" s="18"/>
    </row>
    <row r="11" spans="1:42" ht="18.75" customHeight="1">
      <c r="A11" s="37" t="s">
        <v>12</v>
      </c>
      <c r="B11" s="125" t="s">
        <v>43</v>
      </c>
      <c r="C11" s="46">
        <v>441</v>
      </c>
      <c r="D11" s="44"/>
      <c r="E11" s="45"/>
      <c r="F11" s="46">
        <v>206</v>
      </c>
      <c r="G11" s="47"/>
      <c r="H11" s="45"/>
      <c r="I11" s="48"/>
      <c r="J11" s="48"/>
      <c r="K11" s="48"/>
      <c r="L11" s="48"/>
      <c r="M11" s="130"/>
      <c r="N11" s="47"/>
      <c r="O11" s="45"/>
      <c r="P11" s="50"/>
      <c r="Q11" s="44"/>
      <c r="R11" s="35"/>
      <c r="S11" s="99" t="str">
        <f t="shared" si="0"/>
        <v>ООО "Маяк"</v>
      </c>
      <c r="T11" s="48"/>
      <c r="U11" s="48"/>
      <c r="V11" s="46">
        <v>235</v>
      </c>
      <c r="W11" s="44"/>
      <c r="X11" s="45"/>
      <c r="Y11" s="41"/>
      <c r="Z11" s="48"/>
      <c r="AA11" s="49"/>
      <c r="AB11" s="48"/>
      <c r="AC11" s="49"/>
      <c r="AD11" s="49"/>
      <c r="AE11" s="49"/>
      <c r="AF11" s="49"/>
      <c r="AG11" s="31"/>
      <c r="AH11" s="31"/>
      <c r="AI11" s="18"/>
      <c r="AJ11" s="17"/>
      <c r="AK11" s="18"/>
      <c r="AL11" s="31"/>
      <c r="AM11" s="31"/>
      <c r="AN11" s="31"/>
      <c r="AO11" s="31"/>
      <c r="AP11" s="18"/>
    </row>
    <row r="12" spans="1:42" ht="18" customHeight="1">
      <c r="A12" s="37" t="s">
        <v>13</v>
      </c>
      <c r="B12" s="125" t="s">
        <v>44</v>
      </c>
      <c r="C12" s="33">
        <v>920</v>
      </c>
      <c r="D12" s="44"/>
      <c r="E12" s="45"/>
      <c r="F12" s="46">
        <v>210</v>
      </c>
      <c r="G12" s="47"/>
      <c r="H12" s="45"/>
      <c r="I12" s="48"/>
      <c r="J12" s="48"/>
      <c r="K12" s="48"/>
      <c r="L12" s="48"/>
      <c r="M12" s="130">
        <v>200</v>
      </c>
      <c r="N12" s="47"/>
      <c r="O12" s="45"/>
      <c r="P12" s="33">
        <v>50</v>
      </c>
      <c r="Q12" s="34"/>
      <c r="R12" s="35"/>
      <c r="S12" s="99" t="str">
        <f t="shared" si="0"/>
        <v>ООО "Степаньковское"</v>
      </c>
      <c r="T12" s="48"/>
      <c r="U12" s="48"/>
      <c r="V12" s="33">
        <v>460</v>
      </c>
      <c r="W12" s="34"/>
      <c r="X12" s="35"/>
      <c r="Y12" s="41"/>
      <c r="Z12" s="37"/>
      <c r="AA12" s="43"/>
      <c r="AB12" s="37"/>
      <c r="AC12" s="43"/>
      <c r="AD12" s="43"/>
      <c r="AE12" s="43"/>
      <c r="AF12" s="49"/>
      <c r="AG12" s="31"/>
      <c r="AH12" s="31"/>
      <c r="AI12" s="18"/>
      <c r="AJ12" s="17"/>
      <c r="AK12" s="18"/>
      <c r="AL12" s="31"/>
      <c r="AM12" s="31"/>
      <c r="AN12" s="31"/>
      <c r="AO12" s="31"/>
      <c r="AP12" s="18"/>
    </row>
    <row r="13" spans="1:42" ht="18.75" customHeight="1">
      <c r="A13" s="37" t="s">
        <v>14</v>
      </c>
      <c r="B13" s="125" t="s">
        <v>46</v>
      </c>
      <c r="C13" s="33">
        <v>30</v>
      </c>
      <c r="D13" s="44"/>
      <c r="E13" s="45"/>
      <c r="F13" s="46">
        <v>20</v>
      </c>
      <c r="G13" s="47"/>
      <c r="H13" s="45"/>
      <c r="I13" s="48"/>
      <c r="J13" s="48"/>
      <c r="K13" s="48"/>
      <c r="L13" s="48"/>
      <c r="M13" s="130"/>
      <c r="N13" s="47"/>
      <c r="O13" s="45"/>
      <c r="P13" s="33"/>
      <c r="Q13" s="34"/>
      <c r="R13" s="35"/>
      <c r="S13" s="99" t="str">
        <f t="shared" si="0"/>
        <v>СПК "Кедр"</v>
      </c>
      <c r="T13" s="48"/>
      <c r="U13" s="48"/>
      <c r="V13" s="33">
        <v>10</v>
      </c>
      <c r="W13" s="34"/>
      <c r="X13" s="35"/>
      <c r="Y13" s="32"/>
      <c r="Z13" s="37"/>
      <c r="AA13" s="43"/>
      <c r="AB13" s="37"/>
      <c r="AC13" s="43"/>
      <c r="AD13" s="43"/>
      <c r="AE13" s="43"/>
      <c r="AF13" s="49"/>
      <c r="AG13" s="31"/>
      <c r="AH13" s="31"/>
      <c r="AI13" s="18"/>
      <c r="AJ13" s="17"/>
      <c r="AK13" s="18"/>
      <c r="AL13" s="31"/>
      <c r="AM13" s="31"/>
      <c r="AN13" s="31"/>
      <c r="AO13" s="31"/>
      <c r="AP13" s="18"/>
    </row>
    <row r="14" spans="1:42" ht="18.75" customHeight="1">
      <c r="A14" s="37" t="s">
        <v>15</v>
      </c>
      <c r="B14" s="125" t="s">
        <v>47</v>
      </c>
      <c r="C14" s="33">
        <v>240</v>
      </c>
      <c r="D14" s="34"/>
      <c r="E14" s="35"/>
      <c r="F14" s="33">
        <v>185</v>
      </c>
      <c r="G14" s="36"/>
      <c r="H14" s="35"/>
      <c r="I14" s="37"/>
      <c r="J14" s="37"/>
      <c r="K14" s="37"/>
      <c r="L14" s="37"/>
      <c r="M14" s="129"/>
      <c r="N14" s="36"/>
      <c r="O14" s="45"/>
      <c r="P14" s="39"/>
      <c r="Q14" s="34"/>
      <c r="R14" s="35"/>
      <c r="S14" s="99" t="str">
        <f t="shared" si="0"/>
        <v>СПК "Стригинский"</v>
      </c>
      <c r="T14" s="48"/>
      <c r="U14" s="48"/>
      <c r="V14" s="33">
        <v>55</v>
      </c>
      <c r="W14" s="34"/>
      <c r="X14" s="35"/>
      <c r="Y14" s="32"/>
      <c r="Z14" s="37"/>
      <c r="AA14" s="43"/>
      <c r="AB14" s="37"/>
      <c r="AC14" s="43"/>
      <c r="AD14" s="43"/>
      <c r="AE14" s="43"/>
      <c r="AF14" s="49">
        <v>70</v>
      </c>
      <c r="AG14" s="31"/>
      <c r="AH14" s="31"/>
      <c r="AI14" s="18"/>
      <c r="AJ14" s="17"/>
      <c r="AK14" s="18"/>
      <c r="AL14" s="31"/>
      <c r="AM14" s="31"/>
      <c r="AN14" s="31"/>
      <c r="AO14" s="31"/>
      <c r="AP14" s="18"/>
    </row>
    <row r="15" spans="1:42" ht="19.5" customHeight="1">
      <c r="A15" s="37" t="s">
        <v>16</v>
      </c>
      <c r="B15" s="125" t="s">
        <v>50</v>
      </c>
      <c r="C15" s="33">
        <v>48</v>
      </c>
      <c r="D15" s="34"/>
      <c r="E15" s="35"/>
      <c r="F15" s="33"/>
      <c r="G15" s="36"/>
      <c r="H15" s="35"/>
      <c r="I15" s="37"/>
      <c r="J15" s="37"/>
      <c r="K15" s="37"/>
      <c r="L15" s="37"/>
      <c r="M15" s="129"/>
      <c r="N15" s="36"/>
      <c r="O15" s="38"/>
      <c r="P15" s="39"/>
      <c r="Q15" s="34"/>
      <c r="R15" s="35"/>
      <c r="S15" s="99" t="str">
        <f t="shared" si="0"/>
        <v>СПК "Мир"</v>
      </c>
      <c r="T15" s="48"/>
      <c r="U15" s="48"/>
      <c r="V15" s="33">
        <v>48</v>
      </c>
      <c r="W15" s="34"/>
      <c r="X15" s="35"/>
      <c r="Y15" s="32"/>
      <c r="Z15" s="37"/>
      <c r="AA15" s="43"/>
      <c r="AB15" s="37"/>
      <c r="AC15" s="43"/>
      <c r="AD15" s="43"/>
      <c r="AE15" s="43"/>
      <c r="AF15" s="43"/>
      <c r="AG15" s="55"/>
      <c r="AH15" s="55"/>
      <c r="AI15" s="18"/>
      <c r="AJ15" s="17"/>
      <c r="AK15" s="18"/>
      <c r="AL15" s="31"/>
      <c r="AM15" s="31"/>
      <c r="AN15" s="31"/>
      <c r="AO15" s="31"/>
      <c r="AP15" s="18"/>
    </row>
    <row r="16" spans="1:42" ht="19.5" customHeight="1">
      <c r="A16" s="37" t="s">
        <v>17</v>
      </c>
      <c r="B16" s="125" t="s">
        <v>54</v>
      </c>
      <c r="C16" s="33">
        <v>70</v>
      </c>
      <c r="D16" s="34"/>
      <c r="E16" s="35"/>
      <c r="F16" s="33"/>
      <c r="G16" s="36"/>
      <c r="H16" s="35"/>
      <c r="I16" s="37"/>
      <c r="J16" s="37"/>
      <c r="K16" s="37"/>
      <c r="L16" s="37"/>
      <c r="M16" s="129"/>
      <c r="N16" s="36"/>
      <c r="O16" s="38"/>
      <c r="P16" s="39"/>
      <c r="Q16" s="34"/>
      <c r="R16" s="35"/>
      <c r="S16" s="99" t="str">
        <f t="shared" si="0"/>
        <v>ООО "Преображение"</v>
      </c>
      <c r="T16" s="48"/>
      <c r="U16" s="48"/>
      <c r="V16" s="33">
        <v>70</v>
      </c>
      <c r="W16" s="34"/>
      <c r="X16" s="35"/>
      <c r="Y16" s="32"/>
      <c r="Z16" s="37"/>
      <c r="AA16" s="43"/>
      <c r="AB16" s="37"/>
      <c r="AC16" s="43"/>
      <c r="AD16" s="43"/>
      <c r="AE16" s="43"/>
      <c r="AF16" s="43"/>
      <c r="AG16" s="55"/>
      <c r="AH16" s="55"/>
      <c r="AI16" s="18"/>
      <c r="AJ16" s="17"/>
      <c r="AK16" s="18"/>
      <c r="AL16" s="31"/>
      <c r="AM16" s="31"/>
      <c r="AN16" s="31"/>
      <c r="AO16" s="31"/>
      <c r="AP16" s="18"/>
    </row>
    <row r="17" spans="1:42" ht="19.5" customHeight="1">
      <c r="A17" s="37" t="s">
        <v>38</v>
      </c>
      <c r="B17" s="125" t="s">
        <v>55</v>
      </c>
      <c r="C17" s="33">
        <v>150</v>
      </c>
      <c r="D17" s="34"/>
      <c r="E17" s="35"/>
      <c r="F17" s="33">
        <v>150</v>
      </c>
      <c r="G17" s="36"/>
      <c r="H17" s="35"/>
      <c r="I17" s="37"/>
      <c r="J17" s="37"/>
      <c r="K17" s="37"/>
      <c r="L17" s="37"/>
      <c r="M17" s="129"/>
      <c r="N17" s="36"/>
      <c r="O17" s="38"/>
      <c r="P17" s="39"/>
      <c r="Q17" s="34"/>
      <c r="R17" s="35"/>
      <c r="S17" s="99" t="str">
        <f t="shared" si="0"/>
        <v>АО ПЗ "Нива"</v>
      </c>
      <c r="T17" s="48"/>
      <c r="U17" s="48"/>
      <c r="V17" s="33"/>
      <c r="W17" s="34"/>
      <c r="X17" s="35"/>
      <c r="Y17" s="32"/>
      <c r="Z17" s="37"/>
      <c r="AA17" s="43"/>
      <c r="AB17" s="37"/>
      <c r="AC17" s="43"/>
      <c r="AD17" s="43"/>
      <c r="AE17" s="43"/>
      <c r="AF17" s="43"/>
      <c r="AG17" s="55"/>
      <c r="AH17" s="55"/>
      <c r="AI17" s="18"/>
      <c r="AJ17" s="17"/>
      <c r="AK17" s="18"/>
      <c r="AL17" s="31"/>
      <c r="AM17" s="31"/>
      <c r="AN17" s="31"/>
      <c r="AO17" s="31"/>
      <c r="AP17" s="18"/>
    </row>
    <row r="18" spans="1:42" ht="18.75" customHeight="1" thickBot="1">
      <c r="A18" s="110"/>
      <c r="B18" s="126"/>
      <c r="C18" s="104"/>
      <c r="D18" s="105"/>
      <c r="E18" s="106"/>
      <c r="F18" s="104"/>
      <c r="G18" s="108"/>
      <c r="H18" s="106"/>
      <c r="I18" s="110"/>
      <c r="J18" s="110"/>
      <c r="K18" s="110"/>
      <c r="L18" s="110"/>
      <c r="M18" s="131"/>
      <c r="N18" s="108"/>
      <c r="O18" s="113"/>
      <c r="P18" s="115"/>
      <c r="Q18" s="105"/>
      <c r="R18" s="106"/>
      <c r="S18" s="100"/>
      <c r="T18" s="116"/>
      <c r="U18" s="116"/>
      <c r="V18" s="104"/>
      <c r="W18" s="105"/>
      <c r="X18" s="106"/>
      <c r="Y18" s="118"/>
      <c r="Z18" s="110"/>
      <c r="AA18" s="121"/>
      <c r="AB18" s="110"/>
      <c r="AC18" s="122"/>
      <c r="AD18" s="122"/>
      <c r="AE18" s="122"/>
      <c r="AF18" s="122"/>
      <c r="AG18" s="31"/>
      <c r="AH18" s="31"/>
      <c r="AI18" s="18"/>
      <c r="AJ18" s="17"/>
      <c r="AK18" s="18"/>
      <c r="AL18" s="31"/>
      <c r="AM18" s="31"/>
      <c r="AN18" s="31"/>
      <c r="AO18" s="31"/>
      <c r="AP18" s="18"/>
    </row>
    <row r="19" spans="1:42" ht="20.25" customHeight="1" thickBot="1">
      <c r="A19" s="62" t="s">
        <v>2</v>
      </c>
      <c r="B19" s="56" t="s">
        <v>3</v>
      </c>
      <c r="C19" s="57">
        <f>SUM(C7:C18)</f>
        <v>5420</v>
      </c>
      <c r="D19" s="65"/>
      <c r="E19" s="58"/>
      <c r="F19" s="57">
        <f>SUM(F7:F17)</f>
        <v>1780</v>
      </c>
      <c r="G19" s="59"/>
      <c r="H19" s="58"/>
      <c r="I19" s="60"/>
      <c r="J19" s="60"/>
      <c r="K19" s="60"/>
      <c r="L19" s="62"/>
      <c r="M19" s="63">
        <f>SUM(M10:M17)</f>
        <v>200</v>
      </c>
      <c r="N19" s="64"/>
      <c r="O19" s="58"/>
      <c r="P19" s="57">
        <f>SUM(P10:P17)</f>
        <v>50</v>
      </c>
      <c r="Q19" s="65"/>
      <c r="R19" s="58"/>
      <c r="S19" s="56" t="s">
        <v>3</v>
      </c>
      <c r="T19" s="66"/>
      <c r="U19" s="66"/>
      <c r="V19" s="57">
        <f>SUM(V7:V18)</f>
        <v>2599</v>
      </c>
      <c r="W19" s="65"/>
      <c r="X19" s="58"/>
      <c r="Y19" s="61"/>
      <c r="Z19" s="62"/>
      <c r="AA19" s="69"/>
      <c r="AB19" s="62"/>
      <c r="AC19" s="67"/>
      <c r="AD19" s="68"/>
      <c r="AE19" s="68"/>
      <c r="AF19" s="69">
        <f>SUM(AF7:AF18)</f>
        <v>155</v>
      </c>
      <c r="AG19" s="31"/>
      <c r="AH19" s="31"/>
      <c r="AI19" s="18"/>
      <c r="AJ19" s="17"/>
      <c r="AK19" s="18"/>
      <c r="AL19" s="31"/>
      <c r="AM19" s="31"/>
      <c r="AN19" s="31"/>
      <c r="AO19" s="31"/>
      <c r="AP19" s="18"/>
    </row>
    <row r="20" spans="1:42" ht="24" customHeight="1" thickBot="1" thickTop="1">
      <c r="A20" s="82" t="s">
        <v>8</v>
      </c>
      <c r="B20" s="83" t="s">
        <v>45</v>
      </c>
      <c r="C20" s="57">
        <v>779</v>
      </c>
      <c r="D20" s="65"/>
      <c r="E20" s="58"/>
      <c r="F20" s="72">
        <v>106</v>
      </c>
      <c r="G20" s="78"/>
      <c r="H20" s="74"/>
      <c r="I20" s="24"/>
      <c r="J20" s="24"/>
      <c r="K20" s="24"/>
      <c r="L20" s="28"/>
      <c r="M20" s="26"/>
      <c r="N20" s="23"/>
      <c r="O20" s="22"/>
      <c r="P20" s="84"/>
      <c r="Q20" s="21"/>
      <c r="R20" s="22"/>
      <c r="S20" s="83" t="str">
        <f>B20</f>
        <v>СПК "Муромский"</v>
      </c>
      <c r="T20" s="27"/>
      <c r="U20" s="83"/>
      <c r="V20" s="20">
        <v>673</v>
      </c>
      <c r="W20" s="21"/>
      <c r="X20" s="22"/>
      <c r="Y20" s="25"/>
      <c r="Z20" s="28"/>
      <c r="AA20" s="29"/>
      <c r="AB20" s="28"/>
      <c r="AC20" s="30"/>
      <c r="AD20" s="85">
        <v>350</v>
      </c>
      <c r="AE20" s="85">
        <v>600</v>
      </c>
      <c r="AF20" s="29">
        <v>110</v>
      </c>
      <c r="AG20" s="31"/>
      <c r="AH20" s="31"/>
      <c r="AI20" s="18"/>
      <c r="AJ20" s="86"/>
      <c r="AK20" s="18"/>
      <c r="AL20" s="31"/>
      <c r="AM20" s="31"/>
      <c r="AN20" s="31"/>
      <c r="AO20" s="31"/>
      <c r="AP20" s="18"/>
    </row>
    <row r="21" spans="1:42" ht="24" customHeight="1" thickBot="1" thickTop="1">
      <c r="A21" s="213" t="s">
        <v>9</v>
      </c>
      <c r="B21" s="214" t="s">
        <v>49</v>
      </c>
      <c r="C21" s="57"/>
      <c r="D21" s="65"/>
      <c r="E21" s="58"/>
      <c r="F21" s="72"/>
      <c r="G21" s="78"/>
      <c r="H21" s="74"/>
      <c r="I21" s="215"/>
      <c r="J21" s="215"/>
      <c r="K21" s="215"/>
      <c r="L21" s="216"/>
      <c r="M21" s="217"/>
      <c r="N21" s="218"/>
      <c r="O21" s="219"/>
      <c r="P21" s="220"/>
      <c r="Q21" s="221"/>
      <c r="R21" s="219"/>
      <c r="S21" s="214" t="str">
        <f>B21</f>
        <v>ЗАО "Выбор"</v>
      </c>
      <c r="T21" s="222"/>
      <c r="U21" s="214"/>
      <c r="V21" s="223"/>
      <c r="W21" s="221"/>
      <c r="X21" s="219"/>
      <c r="Y21" s="224"/>
      <c r="Z21" s="216"/>
      <c r="AA21" s="225"/>
      <c r="AB21" s="216"/>
      <c r="AC21" s="226"/>
      <c r="AD21" s="227"/>
      <c r="AE21" s="227"/>
      <c r="AF21" s="225"/>
      <c r="AG21" s="31"/>
      <c r="AH21" s="31"/>
      <c r="AI21" s="18"/>
      <c r="AJ21" s="86"/>
      <c r="AK21" s="18"/>
      <c r="AL21" s="31"/>
      <c r="AM21" s="31"/>
      <c r="AN21" s="31"/>
      <c r="AO21" s="31"/>
      <c r="AP21" s="18"/>
    </row>
    <row r="22" spans="1:42" ht="21" customHeight="1" thickBot="1" thickTop="1">
      <c r="A22" s="87" t="s">
        <v>2</v>
      </c>
      <c r="B22" s="71" t="s">
        <v>4</v>
      </c>
      <c r="C22" s="72">
        <f>SUM(C20:C21)</f>
        <v>779</v>
      </c>
      <c r="D22" s="73"/>
      <c r="E22" s="74"/>
      <c r="F22" s="72">
        <f>SUM(F20:F20)</f>
        <v>106</v>
      </c>
      <c r="G22" s="78"/>
      <c r="H22" s="74"/>
      <c r="I22" s="75"/>
      <c r="J22" s="75"/>
      <c r="K22" s="75"/>
      <c r="L22" s="70"/>
      <c r="M22" s="77"/>
      <c r="N22" s="78"/>
      <c r="O22" s="74"/>
      <c r="P22" s="72"/>
      <c r="Q22" s="73"/>
      <c r="R22" s="74"/>
      <c r="S22" s="88" t="s">
        <v>4</v>
      </c>
      <c r="T22" s="87"/>
      <c r="U22" s="88"/>
      <c r="V22" s="72">
        <f>SUM(V20:V20)</f>
        <v>673</v>
      </c>
      <c r="W22" s="73"/>
      <c r="X22" s="74"/>
      <c r="Y22" s="76"/>
      <c r="Z22" s="70"/>
      <c r="AA22" s="79"/>
      <c r="AB22" s="70"/>
      <c r="AC22" s="80"/>
      <c r="AD22" s="81"/>
      <c r="AE22" s="81"/>
      <c r="AF22" s="79">
        <f>SUM(AF20:AF21)</f>
        <v>110</v>
      </c>
      <c r="AG22" s="31"/>
      <c r="AH22" s="31"/>
      <c r="AI22" s="18"/>
      <c r="AJ22" s="17"/>
      <c r="AK22" s="18"/>
      <c r="AL22" s="31"/>
      <c r="AM22" s="31"/>
      <c r="AN22" s="31"/>
      <c r="AO22" s="31"/>
      <c r="AP22" s="18"/>
    </row>
    <row r="23" spans="1:42" s="132" customFormat="1" ht="21" customHeight="1" thickBot="1" thickTop="1">
      <c r="A23" s="198"/>
      <c r="B23" s="199" t="s">
        <v>26</v>
      </c>
      <c r="C23" s="198">
        <f>C19+C22</f>
        <v>6199</v>
      </c>
      <c r="D23" s="200"/>
      <c r="E23" s="201"/>
      <c r="F23" s="198">
        <f>F19+F22</f>
        <v>1886</v>
      </c>
      <c r="G23" s="202"/>
      <c r="H23" s="201"/>
      <c r="I23" s="203"/>
      <c r="J23" s="203"/>
      <c r="K23" s="203"/>
      <c r="L23" s="204"/>
      <c r="M23" s="205">
        <f>M19+M22</f>
        <v>200</v>
      </c>
      <c r="N23" s="202"/>
      <c r="O23" s="201"/>
      <c r="P23" s="198">
        <f>P19+P22</f>
        <v>50</v>
      </c>
      <c r="Q23" s="200"/>
      <c r="R23" s="201"/>
      <c r="S23" s="206" t="s">
        <v>26</v>
      </c>
      <c r="T23" s="207"/>
      <c r="U23" s="207"/>
      <c r="V23" s="198">
        <f>V20+V19</f>
        <v>3272</v>
      </c>
      <c r="W23" s="200"/>
      <c r="X23" s="201"/>
      <c r="Y23" s="208"/>
      <c r="Z23" s="204"/>
      <c r="AA23" s="204"/>
      <c r="AB23" s="204"/>
      <c r="AC23" s="209"/>
      <c r="AD23" s="207"/>
      <c r="AE23" s="210"/>
      <c r="AF23" s="211">
        <f>AF19+AF22</f>
        <v>265</v>
      </c>
      <c r="AG23" s="208"/>
      <c r="AH23" s="208"/>
      <c r="AI23" s="133"/>
      <c r="AJ23" s="212"/>
      <c r="AK23" s="133"/>
      <c r="AL23" s="208"/>
      <c r="AM23" s="208"/>
      <c r="AN23" s="208"/>
      <c r="AO23" s="208"/>
      <c r="AP23" s="133"/>
    </row>
    <row r="24" spans="1:42" ht="21" customHeight="1">
      <c r="A24" s="101" t="s">
        <v>8</v>
      </c>
      <c r="B24" s="166" t="s">
        <v>57</v>
      </c>
      <c r="C24" s="101">
        <v>55</v>
      </c>
      <c r="D24" s="102"/>
      <c r="E24" s="174"/>
      <c r="F24" s="169">
        <v>16</v>
      </c>
      <c r="G24" s="107"/>
      <c r="H24" s="168"/>
      <c r="I24" s="117"/>
      <c r="J24" s="109"/>
      <c r="K24" s="173"/>
      <c r="L24" s="109"/>
      <c r="M24" s="170"/>
      <c r="N24" s="107"/>
      <c r="O24" s="168"/>
      <c r="P24" s="176">
        <v>24</v>
      </c>
      <c r="Q24" s="164"/>
      <c r="R24" s="174"/>
      <c r="S24" s="171" t="str">
        <f>B24</f>
        <v>К(Ф)Х Мусаев Д.Г.О.</v>
      </c>
      <c r="T24" s="109"/>
      <c r="U24" s="109"/>
      <c r="V24" s="101">
        <v>15</v>
      </c>
      <c r="W24" s="107"/>
      <c r="X24" s="112"/>
      <c r="Y24" s="117"/>
      <c r="Z24" s="109"/>
      <c r="AA24" s="178"/>
      <c r="AB24" s="109"/>
      <c r="AC24" s="180"/>
      <c r="AD24" s="120"/>
      <c r="AE24" s="180"/>
      <c r="AF24" s="120"/>
      <c r="AG24" s="31"/>
      <c r="AH24" s="31"/>
      <c r="AI24" s="18"/>
      <c r="AJ24" s="17"/>
      <c r="AK24" s="18"/>
      <c r="AL24" s="31"/>
      <c r="AM24" s="31"/>
      <c r="AN24" s="31"/>
      <c r="AO24" s="31"/>
      <c r="AP24" s="18"/>
    </row>
    <row r="25" spans="1:42" ht="21" customHeight="1" thickBot="1">
      <c r="A25" s="104" t="s">
        <v>9</v>
      </c>
      <c r="B25" s="167" t="s">
        <v>60</v>
      </c>
      <c r="C25" s="104"/>
      <c r="D25" s="105"/>
      <c r="E25" s="175"/>
      <c r="F25" s="193"/>
      <c r="G25" s="52"/>
      <c r="H25" s="191"/>
      <c r="I25" s="51"/>
      <c r="J25" s="54"/>
      <c r="K25" s="53"/>
      <c r="L25" s="54"/>
      <c r="M25" s="192"/>
      <c r="N25" s="52"/>
      <c r="O25" s="191"/>
      <c r="P25" s="177"/>
      <c r="Q25" s="165"/>
      <c r="R25" s="175"/>
      <c r="S25" s="172" t="str">
        <f>B25</f>
        <v>КФХ Ахтариева Р.В.</v>
      </c>
      <c r="T25" s="110"/>
      <c r="U25" s="110"/>
      <c r="V25" s="104"/>
      <c r="W25" s="108"/>
      <c r="X25" s="113"/>
      <c r="Y25" s="118"/>
      <c r="Z25" s="110"/>
      <c r="AA25" s="179"/>
      <c r="AB25" s="110"/>
      <c r="AC25" s="181"/>
      <c r="AD25" s="122"/>
      <c r="AE25" s="181"/>
      <c r="AF25" s="122"/>
      <c r="AG25" s="31"/>
      <c r="AH25" s="31"/>
      <c r="AI25" s="18"/>
      <c r="AJ25" s="17"/>
      <c r="AK25" s="18"/>
      <c r="AL25" s="31"/>
      <c r="AM25" s="31"/>
      <c r="AN25" s="31"/>
      <c r="AO25" s="31"/>
      <c r="AP25" s="18"/>
    </row>
    <row r="26" spans="1:42" ht="21" customHeight="1" thickBot="1">
      <c r="A26" s="135"/>
      <c r="B26" s="182"/>
      <c r="C26" s="135"/>
      <c r="D26" s="137"/>
      <c r="E26" s="138"/>
      <c r="F26" s="89"/>
      <c r="G26" s="194"/>
      <c r="H26" s="90"/>
      <c r="I26" s="92"/>
      <c r="J26" s="195"/>
      <c r="K26" s="91"/>
      <c r="L26" s="195"/>
      <c r="M26" s="196"/>
      <c r="N26" s="194"/>
      <c r="O26" s="90"/>
      <c r="P26" s="143"/>
      <c r="Q26" s="184"/>
      <c r="R26" s="138"/>
      <c r="S26" s="185"/>
      <c r="T26" s="141"/>
      <c r="U26" s="141"/>
      <c r="V26" s="135">
        <f>V24+V25</f>
        <v>15</v>
      </c>
      <c r="W26" s="183"/>
      <c r="X26" s="186"/>
      <c r="Y26" s="147"/>
      <c r="Z26" s="187"/>
      <c r="AA26" s="188"/>
      <c r="AB26" s="187"/>
      <c r="AC26" s="189"/>
      <c r="AD26" s="190"/>
      <c r="AE26" s="189"/>
      <c r="AF26" s="190">
        <f>SUM(AF24:AF25)</f>
        <v>0</v>
      </c>
      <c r="AG26" s="31"/>
      <c r="AH26" s="31"/>
      <c r="AI26" s="18"/>
      <c r="AJ26" s="17"/>
      <c r="AK26" s="18"/>
      <c r="AL26" s="31"/>
      <c r="AM26" s="31"/>
      <c r="AN26" s="31"/>
      <c r="AO26" s="31"/>
      <c r="AP26" s="18"/>
    </row>
    <row r="27" spans="1:42" ht="23.25" customHeight="1" thickBot="1">
      <c r="A27" s="135" t="s">
        <v>2</v>
      </c>
      <c r="B27" s="136" t="s">
        <v>26</v>
      </c>
      <c r="C27" s="135">
        <f>SUM(C23:C24)</f>
        <v>6254</v>
      </c>
      <c r="D27" s="137"/>
      <c r="E27" s="138"/>
      <c r="F27" s="135">
        <f>F24+F23</f>
        <v>1902</v>
      </c>
      <c r="G27" s="139"/>
      <c r="H27" s="138"/>
      <c r="I27" s="140"/>
      <c r="J27" s="140"/>
      <c r="K27" s="140"/>
      <c r="L27" s="141"/>
      <c r="M27" s="142">
        <f>M23+M24</f>
        <v>200</v>
      </c>
      <c r="N27" s="137"/>
      <c r="O27" s="138"/>
      <c r="P27" s="143">
        <f>P24+P23</f>
        <v>74</v>
      </c>
      <c r="Q27" s="144"/>
      <c r="R27" s="138"/>
      <c r="S27" s="145" t="s">
        <v>26</v>
      </c>
      <c r="T27" s="141"/>
      <c r="U27" s="141"/>
      <c r="V27" s="135">
        <f>SUM(V23:V24)</f>
        <v>3287</v>
      </c>
      <c r="W27" s="146"/>
      <c r="X27" s="138"/>
      <c r="Y27" s="147"/>
      <c r="Z27" s="148"/>
      <c r="AA27" s="149"/>
      <c r="AB27" s="149"/>
      <c r="AC27" s="149"/>
      <c r="AD27" s="149"/>
      <c r="AE27" s="149"/>
      <c r="AF27" s="149">
        <f>AF23+AF26</f>
        <v>265</v>
      </c>
      <c r="AG27" s="31"/>
      <c r="AH27" s="31"/>
      <c r="AI27" s="18"/>
      <c r="AJ27" s="86"/>
      <c r="AK27" s="18"/>
      <c r="AL27" s="31"/>
      <c r="AM27" s="31"/>
      <c r="AN27" s="31"/>
      <c r="AO27" s="31"/>
      <c r="AP27" s="18"/>
    </row>
    <row r="28" spans="33:42" ht="12.75"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33:42" ht="12.75"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2:42" ht="12.75">
      <c r="B30" s="412"/>
      <c r="C30" s="412"/>
      <c r="D30" s="412"/>
      <c r="U30" s="412"/>
      <c r="V30" s="412"/>
      <c r="W30" s="412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33:42" ht="12.75"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33:42" ht="12.75"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33:42" ht="12.75"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33:42" ht="12.75"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</sheetData>
  <sheetProtection/>
  <mergeCells count="27">
    <mergeCell ref="B1:R1"/>
    <mergeCell ref="S1:AF1"/>
    <mergeCell ref="P2:R2"/>
    <mergeCell ref="A3:A5"/>
    <mergeCell ref="B3:B5"/>
    <mergeCell ref="C3:E4"/>
    <mergeCell ref="F3:H4"/>
    <mergeCell ref="I3:I4"/>
    <mergeCell ref="J3:J4"/>
    <mergeCell ref="K3:K4"/>
    <mergeCell ref="AC3:AC4"/>
    <mergeCell ref="L3:L4"/>
    <mergeCell ref="M3:O4"/>
    <mergeCell ref="P3:R4"/>
    <mergeCell ref="S3:S5"/>
    <mergeCell ref="T3:T4"/>
    <mergeCell ref="U3:U4"/>
    <mergeCell ref="AD3:AD4"/>
    <mergeCell ref="AE3:AE4"/>
    <mergeCell ref="AF3:AF4"/>
    <mergeCell ref="B30:D30"/>
    <mergeCell ref="U30:W30"/>
    <mergeCell ref="V3:X4"/>
    <mergeCell ref="Y3:Y4"/>
    <mergeCell ref="Z3:Z4"/>
    <mergeCell ref="AA3:AA4"/>
    <mergeCell ref="AB3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A1">
      <pane xSplit="2" ySplit="6" topLeftCell="C22" activePane="bottomRight" state="frozen"/>
      <selection pane="topLeft" activeCell="AF21" sqref="AF21"/>
      <selection pane="topRight" activeCell="AF21" sqref="AF21"/>
      <selection pane="bottomLeft" activeCell="AF21" sqref="AF21"/>
      <selection pane="bottomRight" activeCell="AF21" sqref="AF21"/>
    </sheetView>
  </sheetViews>
  <sheetFormatPr defaultColWidth="9.00390625" defaultRowHeight="12.75"/>
  <cols>
    <col min="1" max="1" width="4.75390625" style="1" customWidth="1"/>
    <col min="2" max="2" width="23.125" style="1" customWidth="1"/>
    <col min="3" max="3" width="7.00390625" style="1" customWidth="1"/>
    <col min="4" max="4" width="6.75390625" style="1" customWidth="1"/>
    <col min="5" max="6" width="7.75390625" style="1" customWidth="1"/>
    <col min="7" max="7" width="7.125" style="1" customWidth="1"/>
    <col min="8" max="8" width="6.75390625" style="1" customWidth="1"/>
    <col min="9" max="9" width="9.75390625" style="1" customWidth="1"/>
    <col min="10" max="11" width="7.875" style="1" customWidth="1"/>
    <col min="12" max="12" width="10.00390625" style="1" customWidth="1"/>
    <col min="13" max="13" width="7.25390625" style="1" customWidth="1"/>
    <col min="14" max="14" width="7.375" style="1" customWidth="1"/>
    <col min="15" max="15" width="6.875" style="1" customWidth="1"/>
    <col min="16" max="16" width="7.25390625" style="1" customWidth="1"/>
    <col min="17" max="18" width="7.00390625" style="1" customWidth="1"/>
    <col min="19" max="19" width="23.75390625" style="1" customWidth="1"/>
    <col min="20" max="20" width="7.25390625" style="1" customWidth="1"/>
    <col min="21" max="21" width="6.875" style="1" customWidth="1"/>
    <col min="22" max="22" width="7.00390625" style="1" customWidth="1"/>
    <col min="23" max="23" width="7.125" style="1" customWidth="1"/>
    <col min="24" max="24" width="6.375" style="1" customWidth="1"/>
    <col min="25" max="25" width="9.125" style="1" customWidth="1"/>
    <col min="26" max="26" width="10.875" style="1" customWidth="1"/>
    <col min="27" max="27" width="9.75390625" style="1" customWidth="1"/>
    <col min="28" max="29" width="8.875" style="1" customWidth="1"/>
    <col min="30" max="30" width="10.00390625" style="1" customWidth="1"/>
    <col min="31" max="31" width="11.375" style="1" customWidth="1"/>
    <col min="32" max="32" width="12.375" style="1" customWidth="1"/>
    <col min="33" max="35" width="9.125" style="1" customWidth="1"/>
    <col min="36" max="36" width="24.625" style="1" customWidth="1"/>
    <col min="37" max="16384" width="9.125" style="1" customWidth="1"/>
  </cols>
  <sheetData>
    <row r="1" spans="2:32" ht="19.5" customHeight="1">
      <c r="B1" s="429" t="s">
        <v>65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 t="str">
        <f>B1</f>
        <v>Сведения о ходе полевых работ по состоянию на  16 апреля 2020  года</v>
      </c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6:32" ht="18.75" customHeight="1" thickBot="1">
      <c r="P2" s="430" t="s">
        <v>18</v>
      </c>
      <c r="Q2" s="430"/>
      <c r="R2" s="430"/>
      <c r="S2" s="2"/>
      <c r="T2" s="3"/>
      <c r="AF2" s="4" t="s">
        <v>18</v>
      </c>
    </row>
    <row r="3" spans="1:32" s="132" customFormat="1" ht="12.75" customHeight="1">
      <c r="A3" s="425" t="s">
        <v>0</v>
      </c>
      <c r="B3" s="42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13" t="s">
        <v>22</v>
      </c>
      <c r="N3" s="415"/>
      <c r="O3" s="416"/>
      <c r="P3" s="413" t="s">
        <v>25</v>
      </c>
      <c r="Q3" s="415"/>
      <c r="R3" s="416"/>
      <c r="S3" s="425" t="s">
        <v>1</v>
      </c>
      <c r="T3" s="413" t="s">
        <v>34</v>
      </c>
      <c r="U3" s="413" t="s">
        <v>35</v>
      </c>
      <c r="V3" s="419" t="s">
        <v>27</v>
      </c>
      <c r="W3" s="420"/>
      <c r="X3" s="421"/>
      <c r="Y3" s="410" t="s">
        <v>28</v>
      </c>
      <c r="Z3" s="410" t="s">
        <v>59</v>
      </c>
      <c r="AA3" s="410" t="s">
        <v>36</v>
      </c>
      <c r="AB3" s="410" t="s">
        <v>29</v>
      </c>
      <c r="AC3" s="413" t="s">
        <v>33</v>
      </c>
      <c r="AD3" s="408" t="s">
        <v>31</v>
      </c>
      <c r="AE3" s="408" t="s">
        <v>32</v>
      </c>
      <c r="AF3" s="410" t="s">
        <v>37</v>
      </c>
    </row>
    <row r="4" spans="1:67" s="133" customFormat="1" ht="72" customHeight="1" thickBot="1">
      <c r="A4" s="426"/>
      <c r="B4" s="42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14"/>
      <c r="N4" s="417"/>
      <c r="O4" s="418"/>
      <c r="P4" s="414"/>
      <c r="Q4" s="417"/>
      <c r="R4" s="418"/>
      <c r="S4" s="426"/>
      <c r="T4" s="414"/>
      <c r="U4" s="414"/>
      <c r="V4" s="422"/>
      <c r="W4" s="423"/>
      <c r="X4" s="424"/>
      <c r="Y4" s="411"/>
      <c r="Z4" s="411"/>
      <c r="AA4" s="411"/>
      <c r="AB4" s="411"/>
      <c r="AC4" s="414"/>
      <c r="AD4" s="409"/>
      <c r="AE4" s="409"/>
      <c r="AF4" s="411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42" s="5" customFormat="1" ht="23.25" customHeight="1" thickBot="1">
      <c r="A5" s="427"/>
      <c r="B5" s="427"/>
      <c r="C5" s="6" t="s">
        <v>5</v>
      </c>
      <c r="D5" s="7" t="s">
        <v>6</v>
      </c>
      <c r="E5" s="8" t="s">
        <v>7</v>
      </c>
      <c r="F5" s="6" t="s">
        <v>5</v>
      </c>
      <c r="G5" s="7" t="s">
        <v>6</v>
      </c>
      <c r="H5" s="8" t="s">
        <v>7</v>
      </c>
      <c r="I5" s="9" t="s">
        <v>6</v>
      </c>
      <c r="J5" s="9" t="s">
        <v>6</v>
      </c>
      <c r="K5" s="9" t="s">
        <v>6</v>
      </c>
      <c r="L5" s="11" t="s">
        <v>6</v>
      </c>
      <c r="M5" s="12" t="s">
        <v>5</v>
      </c>
      <c r="N5" s="13" t="s">
        <v>6</v>
      </c>
      <c r="O5" s="14" t="s">
        <v>7</v>
      </c>
      <c r="P5" s="12" t="s">
        <v>5</v>
      </c>
      <c r="Q5" s="13" t="s">
        <v>6</v>
      </c>
      <c r="R5" s="14" t="s">
        <v>7</v>
      </c>
      <c r="S5" s="427"/>
      <c r="T5" s="15" t="s">
        <v>6</v>
      </c>
      <c r="U5" s="15" t="s">
        <v>6</v>
      </c>
      <c r="V5" s="12" t="s">
        <v>5</v>
      </c>
      <c r="W5" s="13" t="s">
        <v>6</v>
      </c>
      <c r="X5" s="14" t="s">
        <v>7</v>
      </c>
      <c r="Y5" s="10" t="s">
        <v>6</v>
      </c>
      <c r="Z5" s="11" t="s">
        <v>6</v>
      </c>
      <c r="AA5" s="10" t="s">
        <v>6</v>
      </c>
      <c r="AB5" s="11" t="s">
        <v>30</v>
      </c>
      <c r="AC5" s="16" t="s">
        <v>6</v>
      </c>
      <c r="AD5" s="11" t="s">
        <v>6</v>
      </c>
      <c r="AE5" s="10" t="s">
        <v>6</v>
      </c>
      <c r="AF5" s="11" t="s">
        <v>6</v>
      </c>
      <c r="AG5" s="17"/>
      <c r="AH5" s="17"/>
      <c r="AI5" s="18"/>
      <c r="AJ5" s="19"/>
      <c r="AK5" s="18"/>
      <c r="AL5" s="17"/>
      <c r="AM5" s="17"/>
      <c r="AN5" s="17"/>
      <c r="AO5" s="17"/>
      <c r="AP5" s="18"/>
    </row>
    <row r="6" spans="1:42" s="5" customFormat="1" ht="23.25" customHeight="1" thickBot="1">
      <c r="A6" s="97">
        <v>1</v>
      </c>
      <c r="B6" s="97">
        <v>2</v>
      </c>
      <c r="C6" s="6">
        <v>3</v>
      </c>
      <c r="D6" s="7">
        <v>4</v>
      </c>
      <c r="E6" s="8">
        <v>5</v>
      </c>
      <c r="F6" s="6">
        <v>6</v>
      </c>
      <c r="G6" s="7">
        <v>7</v>
      </c>
      <c r="H6" s="8">
        <v>8</v>
      </c>
      <c r="I6" s="94">
        <v>9</v>
      </c>
      <c r="J6" s="94">
        <v>10</v>
      </c>
      <c r="K6" s="94">
        <v>11</v>
      </c>
      <c r="L6" s="96">
        <v>12</v>
      </c>
      <c r="M6" s="6">
        <v>13</v>
      </c>
      <c r="N6" s="7">
        <v>14</v>
      </c>
      <c r="O6" s="8">
        <v>15</v>
      </c>
      <c r="P6" s="6">
        <v>16</v>
      </c>
      <c r="Q6" s="7">
        <v>17</v>
      </c>
      <c r="R6" s="8">
        <v>18</v>
      </c>
      <c r="S6" s="93"/>
      <c r="T6" s="97">
        <v>19</v>
      </c>
      <c r="U6" s="97">
        <v>20</v>
      </c>
      <c r="V6" s="6">
        <v>21</v>
      </c>
      <c r="W6" s="7">
        <v>22</v>
      </c>
      <c r="X6" s="8">
        <v>23</v>
      </c>
      <c r="Y6" s="95">
        <v>24</v>
      </c>
      <c r="Z6" s="96">
        <v>25</v>
      </c>
      <c r="AA6" s="95">
        <v>26</v>
      </c>
      <c r="AB6" s="96">
        <v>27</v>
      </c>
      <c r="AC6" s="95">
        <v>28</v>
      </c>
      <c r="AD6" s="119">
        <v>29</v>
      </c>
      <c r="AE6" s="11">
        <v>30</v>
      </c>
      <c r="AF6" s="96">
        <v>31</v>
      </c>
      <c r="AG6" s="17"/>
      <c r="AH6" s="17"/>
      <c r="AI6" s="18"/>
      <c r="AJ6" s="19"/>
      <c r="AK6" s="18"/>
      <c r="AL6" s="17"/>
      <c r="AM6" s="17"/>
      <c r="AN6" s="17"/>
      <c r="AO6" s="17"/>
      <c r="AP6" s="18"/>
    </row>
    <row r="7" spans="1:42" s="5" customFormat="1" ht="16.5" customHeight="1">
      <c r="A7" s="127" t="s">
        <v>8</v>
      </c>
      <c r="B7" s="124" t="s">
        <v>39</v>
      </c>
      <c r="C7" s="101">
        <v>675</v>
      </c>
      <c r="D7" s="102"/>
      <c r="E7" s="103"/>
      <c r="F7" s="101">
        <v>250</v>
      </c>
      <c r="G7" s="107"/>
      <c r="H7" s="103"/>
      <c r="I7" s="109"/>
      <c r="J7" s="109"/>
      <c r="K7" s="109"/>
      <c r="L7" s="111"/>
      <c r="M7" s="128"/>
      <c r="N7" s="107"/>
      <c r="O7" s="112"/>
      <c r="P7" s="101"/>
      <c r="Q7" s="114"/>
      <c r="R7" s="103"/>
      <c r="S7" s="98" t="str">
        <f>B7</f>
        <v>АО "Чаадаевское"</v>
      </c>
      <c r="T7" s="111"/>
      <c r="U7" s="111"/>
      <c r="V7" s="101">
        <v>425</v>
      </c>
      <c r="W7" s="102"/>
      <c r="X7" s="103"/>
      <c r="Y7" s="117"/>
      <c r="Z7" s="109"/>
      <c r="AA7" s="120"/>
      <c r="AB7" s="111"/>
      <c r="AC7" s="120"/>
      <c r="AD7" s="123"/>
      <c r="AE7" s="123"/>
      <c r="AF7" s="120"/>
      <c r="AG7" s="31"/>
      <c r="AH7" s="31"/>
      <c r="AI7" s="18"/>
      <c r="AJ7" s="17"/>
      <c r="AK7" s="18"/>
      <c r="AL7" s="31"/>
      <c r="AM7" s="31"/>
      <c r="AN7" s="31"/>
      <c r="AO7" s="31"/>
      <c r="AP7" s="18"/>
    </row>
    <row r="8" spans="1:42" ht="17.25" customHeight="1">
      <c r="A8" s="37" t="s">
        <v>9</v>
      </c>
      <c r="B8" s="125" t="s">
        <v>40</v>
      </c>
      <c r="C8" s="33">
        <v>2134</v>
      </c>
      <c r="D8" s="34"/>
      <c r="E8" s="35"/>
      <c r="F8" s="33">
        <v>659</v>
      </c>
      <c r="G8" s="36"/>
      <c r="H8" s="35"/>
      <c r="I8" s="37"/>
      <c r="J8" s="37"/>
      <c r="K8" s="37"/>
      <c r="L8" s="37"/>
      <c r="M8" s="129"/>
      <c r="N8" s="36"/>
      <c r="O8" s="38"/>
      <c r="P8" s="39"/>
      <c r="Q8" s="40"/>
      <c r="R8" s="35"/>
      <c r="S8" s="99" t="str">
        <f>B8</f>
        <v>ООО "Борисоглебское"</v>
      </c>
      <c r="T8" s="48"/>
      <c r="U8" s="48"/>
      <c r="V8" s="33">
        <v>684</v>
      </c>
      <c r="W8" s="34"/>
      <c r="X8" s="35"/>
      <c r="Y8" s="32"/>
      <c r="Z8" s="37"/>
      <c r="AA8" s="42"/>
      <c r="AB8" s="37"/>
      <c r="AC8" s="43"/>
      <c r="AD8" s="197"/>
      <c r="AE8" s="197"/>
      <c r="AF8" s="43"/>
      <c r="AG8" s="31"/>
      <c r="AH8" s="31"/>
      <c r="AI8" s="18"/>
      <c r="AJ8" s="17"/>
      <c r="AK8" s="18"/>
      <c r="AL8" s="31"/>
      <c r="AM8" s="31"/>
      <c r="AN8" s="31"/>
      <c r="AO8" s="31"/>
      <c r="AP8" s="18"/>
    </row>
    <row r="9" spans="1:42" s="132" customFormat="1" ht="20.25" customHeight="1">
      <c r="A9" s="228" t="s">
        <v>10</v>
      </c>
      <c r="B9" s="229" t="s">
        <v>41</v>
      </c>
      <c r="C9" s="230">
        <v>400</v>
      </c>
      <c r="D9" s="231"/>
      <c r="E9" s="232"/>
      <c r="F9" s="230">
        <v>100</v>
      </c>
      <c r="G9" s="233"/>
      <c r="H9" s="232"/>
      <c r="I9" s="228"/>
      <c r="J9" s="228"/>
      <c r="K9" s="228"/>
      <c r="L9" s="228"/>
      <c r="M9" s="234"/>
      <c r="N9" s="233"/>
      <c r="O9" s="235"/>
      <c r="P9" s="236"/>
      <c r="Q9" s="237"/>
      <c r="R9" s="232"/>
      <c r="S9" s="238" t="str">
        <f aca="true" t="shared" si="0" ref="S9:S17">B9</f>
        <v>СПК "Булатниково"</v>
      </c>
      <c r="T9" s="228"/>
      <c r="U9" s="228"/>
      <c r="V9" s="230">
        <v>300</v>
      </c>
      <c r="W9" s="231"/>
      <c r="X9" s="232"/>
      <c r="Y9" s="239"/>
      <c r="Z9" s="228"/>
      <c r="AA9" s="197"/>
      <c r="AB9" s="228"/>
      <c r="AC9" s="240"/>
      <c r="AD9" s="197">
        <v>50</v>
      </c>
      <c r="AE9" s="197"/>
      <c r="AF9" s="240"/>
      <c r="AG9" s="208"/>
      <c r="AH9" s="208"/>
      <c r="AI9" s="133"/>
      <c r="AJ9" s="212"/>
      <c r="AK9" s="133"/>
      <c r="AL9" s="208"/>
      <c r="AM9" s="208"/>
      <c r="AN9" s="208"/>
      <c r="AO9" s="208"/>
      <c r="AP9" s="133"/>
    </row>
    <row r="10" spans="1:42" ht="18.75" customHeight="1">
      <c r="A10" s="37" t="s">
        <v>11</v>
      </c>
      <c r="B10" s="125" t="s">
        <v>42</v>
      </c>
      <c r="C10" s="33">
        <v>312</v>
      </c>
      <c r="D10" s="44"/>
      <c r="E10" s="45"/>
      <c r="F10" s="46"/>
      <c r="G10" s="47"/>
      <c r="H10" s="45"/>
      <c r="I10" s="48"/>
      <c r="J10" s="48"/>
      <c r="K10" s="48"/>
      <c r="L10" s="48"/>
      <c r="M10" s="130"/>
      <c r="N10" s="47"/>
      <c r="O10" s="45"/>
      <c r="P10" s="33"/>
      <c r="Q10" s="34"/>
      <c r="R10" s="35"/>
      <c r="S10" s="99" t="str">
        <f t="shared" si="0"/>
        <v>ООО ГК "Сельхозпродукт"</v>
      </c>
      <c r="T10" s="48"/>
      <c r="U10" s="48"/>
      <c r="V10" s="33">
        <v>312</v>
      </c>
      <c r="W10" s="34"/>
      <c r="X10" s="35"/>
      <c r="Y10" s="32"/>
      <c r="Z10" s="37"/>
      <c r="AA10" s="42"/>
      <c r="AB10" s="37"/>
      <c r="AC10" s="43"/>
      <c r="AD10" s="42"/>
      <c r="AE10" s="42">
        <v>345</v>
      </c>
      <c r="AF10" s="49">
        <v>120</v>
      </c>
      <c r="AG10" s="31"/>
      <c r="AH10" s="31"/>
      <c r="AI10" s="18"/>
      <c r="AJ10" s="17"/>
      <c r="AK10" s="18"/>
      <c r="AL10" s="31"/>
      <c r="AM10" s="31"/>
      <c r="AN10" s="31"/>
      <c r="AO10" s="31"/>
      <c r="AP10" s="18"/>
    </row>
    <row r="11" spans="1:42" ht="18.75" customHeight="1">
      <c r="A11" s="37" t="s">
        <v>12</v>
      </c>
      <c r="B11" s="125" t="s">
        <v>43</v>
      </c>
      <c r="C11" s="46">
        <v>441</v>
      </c>
      <c r="D11" s="44"/>
      <c r="E11" s="45"/>
      <c r="F11" s="46">
        <v>206</v>
      </c>
      <c r="G11" s="47"/>
      <c r="H11" s="45"/>
      <c r="I11" s="48"/>
      <c r="J11" s="48"/>
      <c r="K11" s="48"/>
      <c r="L11" s="48"/>
      <c r="M11" s="130"/>
      <c r="N11" s="47"/>
      <c r="O11" s="45"/>
      <c r="P11" s="50"/>
      <c r="Q11" s="44"/>
      <c r="R11" s="35"/>
      <c r="S11" s="99" t="str">
        <f t="shared" si="0"/>
        <v>ООО "Маяк"</v>
      </c>
      <c r="T11" s="48"/>
      <c r="U11" s="48"/>
      <c r="V11" s="46">
        <v>235</v>
      </c>
      <c r="W11" s="44"/>
      <c r="X11" s="45"/>
      <c r="Y11" s="41"/>
      <c r="Z11" s="48"/>
      <c r="AA11" s="49"/>
      <c r="AB11" s="48"/>
      <c r="AC11" s="49"/>
      <c r="AD11" s="49"/>
      <c r="AE11" s="49"/>
      <c r="AF11" s="49"/>
      <c r="AG11" s="31"/>
      <c r="AH11" s="31"/>
      <c r="AI11" s="18"/>
      <c r="AJ11" s="17"/>
      <c r="AK11" s="18"/>
      <c r="AL11" s="31"/>
      <c r="AM11" s="31"/>
      <c r="AN11" s="31"/>
      <c r="AO11" s="31"/>
      <c r="AP11" s="18"/>
    </row>
    <row r="12" spans="1:42" ht="18" customHeight="1">
      <c r="A12" s="37" t="s">
        <v>13</v>
      </c>
      <c r="B12" s="125" t="s">
        <v>44</v>
      </c>
      <c r="C12" s="33">
        <v>920</v>
      </c>
      <c r="D12" s="44"/>
      <c r="E12" s="45"/>
      <c r="F12" s="46">
        <v>210</v>
      </c>
      <c r="G12" s="47"/>
      <c r="H12" s="45"/>
      <c r="I12" s="48"/>
      <c r="J12" s="48"/>
      <c r="K12" s="48"/>
      <c r="L12" s="48"/>
      <c r="M12" s="130">
        <v>200</v>
      </c>
      <c r="N12" s="47"/>
      <c r="O12" s="45"/>
      <c r="P12" s="33">
        <v>50</v>
      </c>
      <c r="Q12" s="34"/>
      <c r="R12" s="35"/>
      <c r="S12" s="99" t="str">
        <f t="shared" si="0"/>
        <v>ООО "Степаньковское"</v>
      </c>
      <c r="T12" s="48"/>
      <c r="U12" s="48"/>
      <c r="V12" s="33">
        <v>460</v>
      </c>
      <c r="W12" s="34"/>
      <c r="X12" s="35"/>
      <c r="Y12" s="41"/>
      <c r="Z12" s="37"/>
      <c r="AA12" s="43"/>
      <c r="AB12" s="37"/>
      <c r="AC12" s="43"/>
      <c r="AD12" s="43"/>
      <c r="AE12" s="43"/>
      <c r="AF12" s="49"/>
      <c r="AG12" s="31"/>
      <c r="AH12" s="31"/>
      <c r="AI12" s="18"/>
      <c r="AJ12" s="17"/>
      <c r="AK12" s="18"/>
      <c r="AL12" s="31"/>
      <c r="AM12" s="31"/>
      <c r="AN12" s="31"/>
      <c r="AO12" s="31"/>
      <c r="AP12" s="18"/>
    </row>
    <row r="13" spans="1:42" ht="18.75" customHeight="1">
      <c r="A13" s="37" t="s">
        <v>14</v>
      </c>
      <c r="B13" s="125" t="s">
        <v>46</v>
      </c>
      <c r="C13" s="33">
        <v>30</v>
      </c>
      <c r="D13" s="44"/>
      <c r="E13" s="45"/>
      <c r="F13" s="46">
        <v>20</v>
      </c>
      <c r="G13" s="47"/>
      <c r="H13" s="45"/>
      <c r="I13" s="48"/>
      <c r="J13" s="48"/>
      <c r="K13" s="48"/>
      <c r="L13" s="48"/>
      <c r="M13" s="130"/>
      <c r="N13" s="47"/>
      <c r="O13" s="45"/>
      <c r="P13" s="33"/>
      <c r="Q13" s="34"/>
      <c r="R13" s="35"/>
      <c r="S13" s="99" t="str">
        <f t="shared" si="0"/>
        <v>СПК "Кедр"</v>
      </c>
      <c r="T13" s="48"/>
      <c r="U13" s="48"/>
      <c r="V13" s="33">
        <v>10</v>
      </c>
      <c r="W13" s="34"/>
      <c r="X13" s="35"/>
      <c r="Y13" s="32"/>
      <c r="Z13" s="37"/>
      <c r="AA13" s="43"/>
      <c r="AB13" s="37"/>
      <c r="AC13" s="43"/>
      <c r="AD13" s="43"/>
      <c r="AE13" s="43"/>
      <c r="AF13" s="49"/>
      <c r="AG13" s="31"/>
      <c r="AH13" s="31"/>
      <c r="AI13" s="18"/>
      <c r="AJ13" s="17"/>
      <c r="AK13" s="18"/>
      <c r="AL13" s="31"/>
      <c r="AM13" s="31"/>
      <c r="AN13" s="31"/>
      <c r="AO13" s="31"/>
      <c r="AP13" s="18"/>
    </row>
    <row r="14" spans="1:42" ht="18.75" customHeight="1">
      <c r="A14" s="37" t="s">
        <v>15</v>
      </c>
      <c r="B14" s="125" t="s">
        <v>47</v>
      </c>
      <c r="C14" s="33">
        <v>240</v>
      </c>
      <c r="D14" s="34"/>
      <c r="E14" s="35"/>
      <c r="F14" s="33">
        <v>185</v>
      </c>
      <c r="G14" s="36"/>
      <c r="H14" s="35"/>
      <c r="I14" s="37"/>
      <c r="J14" s="37"/>
      <c r="K14" s="37"/>
      <c r="L14" s="37"/>
      <c r="M14" s="129"/>
      <c r="N14" s="36"/>
      <c r="O14" s="45"/>
      <c r="P14" s="39"/>
      <c r="Q14" s="34"/>
      <c r="R14" s="35"/>
      <c r="S14" s="99" t="str">
        <f t="shared" si="0"/>
        <v>СПК "Стригинский"</v>
      </c>
      <c r="T14" s="48"/>
      <c r="U14" s="48"/>
      <c r="V14" s="33">
        <v>55</v>
      </c>
      <c r="W14" s="34"/>
      <c r="X14" s="35"/>
      <c r="Y14" s="32"/>
      <c r="Z14" s="37"/>
      <c r="AA14" s="43"/>
      <c r="AB14" s="37"/>
      <c r="AC14" s="43"/>
      <c r="AD14" s="43"/>
      <c r="AE14" s="43"/>
      <c r="AF14" s="49">
        <v>110</v>
      </c>
      <c r="AG14" s="31"/>
      <c r="AH14" s="31"/>
      <c r="AI14" s="18"/>
      <c r="AJ14" s="17"/>
      <c r="AK14" s="18"/>
      <c r="AL14" s="31"/>
      <c r="AM14" s="31"/>
      <c r="AN14" s="31"/>
      <c r="AO14" s="31"/>
      <c r="AP14" s="18"/>
    </row>
    <row r="15" spans="1:42" ht="19.5" customHeight="1">
      <c r="A15" s="37" t="s">
        <v>16</v>
      </c>
      <c r="B15" s="125" t="s">
        <v>50</v>
      </c>
      <c r="C15" s="33">
        <v>48</v>
      </c>
      <c r="D15" s="34"/>
      <c r="E15" s="35"/>
      <c r="F15" s="33"/>
      <c r="G15" s="36"/>
      <c r="H15" s="35"/>
      <c r="I15" s="37"/>
      <c r="J15" s="37"/>
      <c r="K15" s="37"/>
      <c r="L15" s="37"/>
      <c r="M15" s="129"/>
      <c r="N15" s="36"/>
      <c r="O15" s="38"/>
      <c r="P15" s="39"/>
      <c r="Q15" s="34"/>
      <c r="R15" s="35"/>
      <c r="S15" s="99" t="str">
        <f t="shared" si="0"/>
        <v>СПК "Мир"</v>
      </c>
      <c r="T15" s="48"/>
      <c r="U15" s="48"/>
      <c r="V15" s="33">
        <v>48</v>
      </c>
      <c r="W15" s="34"/>
      <c r="X15" s="35"/>
      <c r="Y15" s="32"/>
      <c r="Z15" s="37"/>
      <c r="AA15" s="43"/>
      <c r="AB15" s="37"/>
      <c r="AC15" s="43"/>
      <c r="AD15" s="43"/>
      <c r="AE15" s="43"/>
      <c r="AF15" s="43"/>
      <c r="AG15" s="55"/>
      <c r="AH15" s="55"/>
      <c r="AI15" s="18"/>
      <c r="AJ15" s="17"/>
      <c r="AK15" s="18"/>
      <c r="AL15" s="31"/>
      <c r="AM15" s="31"/>
      <c r="AN15" s="31"/>
      <c r="AO15" s="31"/>
      <c r="AP15" s="18"/>
    </row>
    <row r="16" spans="1:42" ht="19.5" customHeight="1">
      <c r="A16" s="37" t="s">
        <v>17</v>
      </c>
      <c r="B16" s="125" t="s">
        <v>54</v>
      </c>
      <c r="C16" s="33">
        <v>70</v>
      </c>
      <c r="D16" s="34"/>
      <c r="E16" s="35"/>
      <c r="F16" s="33"/>
      <c r="G16" s="36"/>
      <c r="H16" s="35"/>
      <c r="I16" s="37"/>
      <c r="J16" s="37"/>
      <c r="K16" s="37"/>
      <c r="L16" s="37"/>
      <c r="M16" s="129"/>
      <c r="N16" s="36"/>
      <c r="O16" s="38"/>
      <c r="P16" s="39"/>
      <c r="Q16" s="34"/>
      <c r="R16" s="35"/>
      <c r="S16" s="99" t="str">
        <f t="shared" si="0"/>
        <v>ООО "Преображение"</v>
      </c>
      <c r="T16" s="48"/>
      <c r="U16" s="48"/>
      <c r="V16" s="33">
        <v>70</v>
      </c>
      <c r="W16" s="34"/>
      <c r="X16" s="35"/>
      <c r="Y16" s="32"/>
      <c r="Z16" s="37"/>
      <c r="AA16" s="43"/>
      <c r="AB16" s="37"/>
      <c r="AC16" s="43"/>
      <c r="AD16" s="43"/>
      <c r="AE16" s="43"/>
      <c r="AF16" s="43"/>
      <c r="AG16" s="55"/>
      <c r="AH16" s="55"/>
      <c r="AI16" s="18"/>
      <c r="AJ16" s="17"/>
      <c r="AK16" s="18"/>
      <c r="AL16" s="31"/>
      <c r="AM16" s="31"/>
      <c r="AN16" s="31"/>
      <c r="AO16" s="31"/>
      <c r="AP16" s="18"/>
    </row>
    <row r="17" spans="1:42" ht="19.5" customHeight="1">
      <c r="A17" s="37" t="s">
        <v>38</v>
      </c>
      <c r="B17" s="125" t="s">
        <v>55</v>
      </c>
      <c r="C17" s="33">
        <v>150</v>
      </c>
      <c r="D17" s="34"/>
      <c r="E17" s="35"/>
      <c r="F17" s="33">
        <v>150</v>
      </c>
      <c r="G17" s="36"/>
      <c r="H17" s="35"/>
      <c r="I17" s="37"/>
      <c r="J17" s="37"/>
      <c r="K17" s="37"/>
      <c r="L17" s="37"/>
      <c r="M17" s="129"/>
      <c r="N17" s="36"/>
      <c r="O17" s="38"/>
      <c r="P17" s="39"/>
      <c r="Q17" s="34"/>
      <c r="R17" s="35"/>
      <c r="S17" s="99" t="str">
        <f t="shared" si="0"/>
        <v>АО ПЗ "Нива"</v>
      </c>
      <c r="T17" s="48"/>
      <c r="U17" s="48"/>
      <c r="V17" s="33"/>
      <c r="W17" s="34"/>
      <c r="X17" s="35"/>
      <c r="Y17" s="32"/>
      <c r="Z17" s="37"/>
      <c r="AA17" s="43"/>
      <c r="AB17" s="37"/>
      <c r="AC17" s="43"/>
      <c r="AD17" s="43"/>
      <c r="AE17" s="43"/>
      <c r="AF17" s="43"/>
      <c r="AG17" s="55"/>
      <c r="AH17" s="55"/>
      <c r="AI17" s="18"/>
      <c r="AJ17" s="17"/>
      <c r="AK17" s="18"/>
      <c r="AL17" s="31"/>
      <c r="AM17" s="31"/>
      <c r="AN17" s="31"/>
      <c r="AO17" s="31"/>
      <c r="AP17" s="18"/>
    </row>
    <row r="18" spans="1:42" ht="18.75" customHeight="1" thickBot="1">
      <c r="A18" s="110"/>
      <c r="B18" s="126"/>
      <c r="C18" s="104"/>
      <c r="D18" s="105"/>
      <c r="E18" s="106"/>
      <c r="F18" s="104"/>
      <c r="G18" s="108"/>
      <c r="H18" s="106"/>
      <c r="I18" s="110"/>
      <c r="J18" s="110"/>
      <c r="K18" s="110"/>
      <c r="L18" s="110"/>
      <c r="M18" s="131"/>
      <c r="N18" s="108"/>
      <c r="O18" s="113"/>
      <c r="P18" s="115"/>
      <c r="Q18" s="105"/>
      <c r="R18" s="106"/>
      <c r="S18" s="100"/>
      <c r="T18" s="116"/>
      <c r="U18" s="116"/>
      <c r="V18" s="104"/>
      <c r="W18" s="105"/>
      <c r="X18" s="106"/>
      <c r="Y18" s="118"/>
      <c r="Z18" s="110"/>
      <c r="AA18" s="121"/>
      <c r="AB18" s="110"/>
      <c r="AC18" s="122"/>
      <c r="AD18" s="122"/>
      <c r="AE18" s="122"/>
      <c r="AF18" s="122"/>
      <c r="AG18" s="31"/>
      <c r="AH18" s="31"/>
      <c r="AI18" s="18"/>
      <c r="AJ18" s="17"/>
      <c r="AK18" s="18"/>
      <c r="AL18" s="31"/>
      <c r="AM18" s="31"/>
      <c r="AN18" s="31"/>
      <c r="AO18" s="31"/>
      <c r="AP18" s="18"/>
    </row>
    <row r="19" spans="1:42" ht="20.25" customHeight="1" thickBot="1">
      <c r="A19" s="62" t="s">
        <v>2</v>
      </c>
      <c r="B19" s="56" t="s">
        <v>3</v>
      </c>
      <c r="C19" s="57">
        <f>SUM(C7:C18)</f>
        <v>5420</v>
      </c>
      <c r="D19" s="65"/>
      <c r="E19" s="58"/>
      <c r="F19" s="57">
        <f>SUM(F7:F17)</f>
        <v>1780</v>
      </c>
      <c r="G19" s="59"/>
      <c r="H19" s="58"/>
      <c r="I19" s="60"/>
      <c r="J19" s="60"/>
      <c r="K19" s="60"/>
      <c r="L19" s="62"/>
      <c r="M19" s="63">
        <f>SUM(M10:M17)</f>
        <v>200</v>
      </c>
      <c r="N19" s="64"/>
      <c r="O19" s="58"/>
      <c r="P19" s="57">
        <f>SUM(P10:P17)</f>
        <v>50</v>
      </c>
      <c r="Q19" s="65"/>
      <c r="R19" s="58"/>
      <c r="S19" s="56" t="s">
        <v>3</v>
      </c>
      <c r="T19" s="66"/>
      <c r="U19" s="66"/>
      <c r="V19" s="57">
        <f>SUM(V7:V18)</f>
        <v>2599</v>
      </c>
      <c r="W19" s="65"/>
      <c r="X19" s="58"/>
      <c r="Y19" s="61"/>
      <c r="Z19" s="62"/>
      <c r="AA19" s="69"/>
      <c r="AB19" s="62"/>
      <c r="AC19" s="67"/>
      <c r="AD19" s="69">
        <f>SUM(AD7:AD18)</f>
        <v>50</v>
      </c>
      <c r="AE19" s="69">
        <f>SUM(AE7:AE18)</f>
        <v>345</v>
      </c>
      <c r="AF19" s="69">
        <f>SUM(AF7:AF18)</f>
        <v>230</v>
      </c>
      <c r="AG19" s="31"/>
      <c r="AH19" s="31"/>
      <c r="AI19" s="18"/>
      <c r="AJ19" s="17"/>
      <c r="AK19" s="18"/>
      <c r="AL19" s="31"/>
      <c r="AM19" s="31"/>
      <c r="AN19" s="31"/>
      <c r="AO19" s="31"/>
      <c r="AP19" s="18"/>
    </row>
    <row r="20" spans="1:42" ht="24" customHeight="1" thickBot="1" thickTop="1">
      <c r="A20" s="82" t="s">
        <v>8</v>
      </c>
      <c r="B20" s="83" t="s">
        <v>45</v>
      </c>
      <c r="C20" s="57">
        <v>779</v>
      </c>
      <c r="D20" s="65"/>
      <c r="E20" s="58"/>
      <c r="F20" s="72">
        <v>106</v>
      </c>
      <c r="G20" s="78">
        <f>I20+J20+K20+L20</f>
        <v>40</v>
      </c>
      <c r="H20" s="74">
        <f>G20/F20*100</f>
        <v>37.735849056603776</v>
      </c>
      <c r="I20" s="24"/>
      <c r="J20" s="24">
        <v>40</v>
      </c>
      <c r="K20" s="24"/>
      <c r="L20" s="28"/>
      <c r="M20" s="26"/>
      <c r="N20" s="23"/>
      <c r="O20" s="22"/>
      <c r="P20" s="84"/>
      <c r="Q20" s="21"/>
      <c r="R20" s="22"/>
      <c r="S20" s="83" t="str">
        <f>B20</f>
        <v>СПК "Муромский"</v>
      </c>
      <c r="T20" s="27"/>
      <c r="U20" s="83"/>
      <c r="V20" s="20">
        <v>673</v>
      </c>
      <c r="W20" s="21"/>
      <c r="X20" s="22"/>
      <c r="Y20" s="25"/>
      <c r="Z20" s="28"/>
      <c r="AA20" s="29"/>
      <c r="AB20" s="28"/>
      <c r="AC20" s="30"/>
      <c r="AD20" s="85">
        <v>350</v>
      </c>
      <c r="AE20" s="85">
        <v>600</v>
      </c>
      <c r="AF20" s="29">
        <v>110</v>
      </c>
      <c r="AG20" s="31"/>
      <c r="AH20" s="31"/>
      <c r="AI20" s="18"/>
      <c r="AJ20" s="86"/>
      <c r="AK20" s="18"/>
      <c r="AL20" s="31"/>
      <c r="AM20" s="31"/>
      <c r="AN20" s="31"/>
      <c r="AO20" s="31"/>
      <c r="AP20" s="18"/>
    </row>
    <row r="21" spans="1:42" ht="24" customHeight="1" thickBot="1" thickTop="1">
      <c r="A21" s="213" t="s">
        <v>9</v>
      </c>
      <c r="B21" s="214" t="s">
        <v>49</v>
      </c>
      <c r="C21" s="57"/>
      <c r="D21" s="65"/>
      <c r="E21" s="58"/>
      <c r="F21" s="72"/>
      <c r="G21" s="78"/>
      <c r="H21" s="74"/>
      <c r="I21" s="215"/>
      <c r="J21" s="215"/>
      <c r="K21" s="215"/>
      <c r="L21" s="216"/>
      <c r="M21" s="217"/>
      <c r="N21" s="218"/>
      <c r="O21" s="219"/>
      <c r="P21" s="220"/>
      <c r="Q21" s="221"/>
      <c r="R21" s="219"/>
      <c r="S21" s="214" t="str">
        <f>B21</f>
        <v>ЗАО "Выбор"</v>
      </c>
      <c r="T21" s="222"/>
      <c r="U21" s="214"/>
      <c r="V21" s="223"/>
      <c r="W21" s="221"/>
      <c r="X21" s="219"/>
      <c r="Y21" s="224"/>
      <c r="Z21" s="216"/>
      <c r="AA21" s="225"/>
      <c r="AB21" s="216"/>
      <c r="AC21" s="226"/>
      <c r="AD21" s="227"/>
      <c r="AE21" s="227"/>
      <c r="AF21" s="225"/>
      <c r="AG21" s="31"/>
      <c r="AH21" s="31"/>
      <c r="AI21" s="18"/>
      <c r="AJ21" s="86"/>
      <c r="AK21" s="18"/>
      <c r="AL21" s="31"/>
      <c r="AM21" s="31"/>
      <c r="AN21" s="31"/>
      <c r="AO21" s="31"/>
      <c r="AP21" s="18"/>
    </row>
    <row r="22" spans="1:42" ht="21" customHeight="1" thickBot="1" thickTop="1">
      <c r="A22" s="87" t="s">
        <v>2</v>
      </c>
      <c r="B22" s="71" t="s">
        <v>4</v>
      </c>
      <c r="C22" s="72">
        <f>SUM(C20:C21)</f>
        <v>779</v>
      </c>
      <c r="D22" s="73"/>
      <c r="E22" s="74"/>
      <c r="F22" s="72">
        <f>SUM(F20:F20)</f>
        <v>106</v>
      </c>
      <c r="G22" s="78">
        <f>SUM(G20:G21)</f>
        <v>40</v>
      </c>
      <c r="H22" s="74">
        <f>G22/F22*100</f>
        <v>37.735849056603776</v>
      </c>
      <c r="I22" s="75"/>
      <c r="J22" s="75">
        <f>SUM(J20:J21)</f>
        <v>40</v>
      </c>
      <c r="K22" s="75"/>
      <c r="L22" s="70"/>
      <c r="M22" s="77"/>
      <c r="N22" s="78"/>
      <c r="O22" s="74"/>
      <c r="P22" s="72"/>
      <c r="Q22" s="73"/>
      <c r="R22" s="74"/>
      <c r="S22" s="88" t="s">
        <v>4</v>
      </c>
      <c r="T22" s="87"/>
      <c r="U22" s="88"/>
      <c r="V22" s="72">
        <f>SUM(V20:V20)</f>
        <v>673</v>
      </c>
      <c r="W22" s="73"/>
      <c r="X22" s="74"/>
      <c r="Y22" s="76"/>
      <c r="Z22" s="70"/>
      <c r="AA22" s="79"/>
      <c r="AB22" s="70"/>
      <c r="AC22" s="80"/>
      <c r="AD22" s="79">
        <f>SUM(AD20:AD21)</f>
        <v>350</v>
      </c>
      <c r="AE22" s="79">
        <f>SUM(AE20:AE21)</f>
        <v>600</v>
      </c>
      <c r="AF22" s="79">
        <f>SUM(AF20:AF21)</f>
        <v>110</v>
      </c>
      <c r="AG22" s="31"/>
      <c r="AH22" s="31"/>
      <c r="AI22" s="18"/>
      <c r="AJ22" s="17"/>
      <c r="AK22" s="18"/>
      <c r="AL22" s="31"/>
      <c r="AM22" s="31"/>
      <c r="AN22" s="31"/>
      <c r="AO22" s="31"/>
      <c r="AP22" s="18"/>
    </row>
    <row r="23" spans="1:42" s="132" customFormat="1" ht="21" customHeight="1" thickBot="1" thickTop="1">
      <c r="A23" s="198"/>
      <c r="B23" s="199" t="s">
        <v>26</v>
      </c>
      <c r="C23" s="198">
        <f>C19+C22</f>
        <v>6199</v>
      </c>
      <c r="D23" s="200"/>
      <c r="E23" s="201"/>
      <c r="F23" s="198">
        <f>F19+F22</f>
        <v>1886</v>
      </c>
      <c r="G23" s="202">
        <f>G22+G19</f>
        <v>40</v>
      </c>
      <c r="H23" s="201">
        <f>G23/F23*100</f>
        <v>2.1208907741251326</v>
      </c>
      <c r="I23" s="203"/>
      <c r="J23" s="203">
        <f>J19+J22</f>
        <v>40</v>
      </c>
      <c r="K23" s="203"/>
      <c r="L23" s="204"/>
      <c r="M23" s="205">
        <f>M19+M22</f>
        <v>200</v>
      </c>
      <c r="N23" s="202"/>
      <c r="O23" s="201"/>
      <c r="P23" s="198">
        <f>P19+P22</f>
        <v>50</v>
      </c>
      <c r="Q23" s="200"/>
      <c r="R23" s="201"/>
      <c r="S23" s="206" t="s">
        <v>26</v>
      </c>
      <c r="T23" s="207"/>
      <c r="U23" s="207"/>
      <c r="V23" s="198">
        <f>V20+V19</f>
        <v>3272</v>
      </c>
      <c r="W23" s="200"/>
      <c r="X23" s="201"/>
      <c r="Y23" s="208"/>
      <c r="Z23" s="204"/>
      <c r="AA23" s="204"/>
      <c r="AB23" s="204"/>
      <c r="AC23" s="209"/>
      <c r="AD23" s="211">
        <f>AD19+AD22</f>
        <v>400</v>
      </c>
      <c r="AE23" s="211">
        <f>AE19+AE22</f>
        <v>945</v>
      </c>
      <c r="AF23" s="211">
        <f>AF19+AF22</f>
        <v>340</v>
      </c>
      <c r="AG23" s="208"/>
      <c r="AH23" s="208"/>
      <c r="AI23" s="133"/>
      <c r="AJ23" s="212"/>
      <c r="AK23" s="133"/>
      <c r="AL23" s="208"/>
      <c r="AM23" s="208"/>
      <c r="AN23" s="208"/>
      <c r="AO23" s="208"/>
      <c r="AP23" s="133"/>
    </row>
    <row r="24" spans="1:42" ht="21" customHeight="1">
      <c r="A24" s="101" t="s">
        <v>8</v>
      </c>
      <c r="B24" s="166" t="s">
        <v>57</v>
      </c>
      <c r="C24" s="101">
        <v>55</v>
      </c>
      <c r="D24" s="102"/>
      <c r="E24" s="174"/>
      <c r="F24" s="169">
        <v>16</v>
      </c>
      <c r="G24" s="107"/>
      <c r="H24" s="168"/>
      <c r="I24" s="117"/>
      <c r="J24" s="109"/>
      <c r="K24" s="173"/>
      <c r="L24" s="109"/>
      <c r="M24" s="170"/>
      <c r="N24" s="107"/>
      <c r="O24" s="168"/>
      <c r="P24" s="176">
        <v>24</v>
      </c>
      <c r="Q24" s="164"/>
      <c r="R24" s="174"/>
      <c r="S24" s="171" t="str">
        <f>B24</f>
        <v>К(Ф)Х Мусаев Д.Г.О.</v>
      </c>
      <c r="T24" s="109"/>
      <c r="U24" s="109"/>
      <c r="V24" s="101">
        <v>15</v>
      </c>
      <c r="W24" s="107"/>
      <c r="X24" s="112"/>
      <c r="Y24" s="117"/>
      <c r="Z24" s="109"/>
      <c r="AA24" s="178"/>
      <c r="AB24" s="109"/>
      <c r="AC24" s="180"/>
      <c r="AD24" s="120"/>
      <c r="AE24" s="180"/>
      <c r="AF24" s="120"/>
      <c r="AG24" s="31"/>
      <c r="AH24" s="31"/>
      <c r="AI24" s="18"/>
      <c r="AJ24" s="17"/>
      <c r="AK24" s="18"/>
      <c r="AL24" s="31"/>
      <c r="AM24" s="31"/>
      <c r="AN24" s="31"/>
      <c r="AO24" s="31"/>
      <c r="AP24" s="18"/>
    </row>
    <row r="25" spans="1:42" ht="21" customHeight="1" thickBot="1">
      <c r="A25" s="104" t="s">
        <v>9</v>
      </c>
      <c r="B25" s="167" t="s">
        <v>60</v>
      </c>
      <c r="C25" s="104"/>
      <c r="D25" s="105"/>
      <c r="E25" s="175"/>
      <c r="F25" s="193"/>
      <c r="G25" s="52"/>
      <c r="H25" s="191"/>
      <c r="I25" s="51"/>
      <c r="J25" s="54"/>
      <c r="K25" s="53"/>
      <c r="L25" s="54"/>
      <c r="M25" s="192"/>
      <c r="N25" s="52"/>
      <c r="O25" s="191"/>
      <c r="P25" s="177"/>
      <c r="Q25" s="165"/>
      <c r="R25" s="175"/>
      <c r="S25" s="172" t="str">
        <f>B25</f>
        <v>КФХ Ахтариева Р.В.</v>
      </c>
      <c r="T25" s="110"/>
      <c r="U25" s="110"/>
      <c r="V25" s="104"/>
      <c r="W25" s="108"/>
      <c r="X25" s="113"/>
      <c r="Y25" s="118"/>
      <c r="Z25" s="110"/>
      <c r="AA25" s="179"/>
      <c r="AB25" s="110"/>
      <c r="AC25" s="181"/>
      <c r="AD25" s="122"/>
      <c r="AE25" s="181"/>
      <c r="AF25" s="122"/>
      <c r="AG25" s="31"/>
      <c r="AH25" s="31"/>
      <c r="AI25" s="18"/>
      <c r="AJ25" s="17"/>
      <c r="AK25" s="18"/>
      <c r="AL25" s="31"/>
      <c r="AM25" s="31"/>
      <c r="AN25" s="31"/>
      <c r="AO25" s="31"/>
      <c r="AP25" s="18"/>
    </row>
    <row r="26" spans="1:42" ht="21" customHeight="1" thickBot="1">
      <c r="A26" s="135"/>
      <c r="B26" s="182"/>
      <c r="C26" s="135"/>
      <c r="D26" s="137"/>
      <c r="E26" s="138"/>
      <c r="F26" s="89"/>
      <c r="G26" s="194"/>
      <c r="H26" s="90"/>
      <c r="I26" s="92"/>
      <c r="J26" s="195"/>
      <c r="K26" s="91"/>
      <c r="L26" s="195"/>
      <c r="M26" s="196"/>
      <c r="N26" s="194"/>
      <c r="O26" s="90"/>
      <c r="P26" s="143"/>
      <c r="Q26" s="184"/>
      <c r="R26" s="138"/>
      <c r="S26" s="185"/>
      <c r="T26" s="141"/>
      <c r="U26" s="141"/>
      <c r="V26" s="135">
        <f>V24+V25</f>
        <v>15</v>
      </c>
      <c r="W26" s="183"/>
      <c r="X26" s="186"/>
      <c r="Y26" s="147"/>
      <c r="Z26" s="187"/>
      <c r="AA26" s="188"/>
      <c r="AB26" s="187"/>
      <c r="AC26" s="189"/>
      <c r="AD26" s="190">
        <f>SUM(AD24:AD25)</f>
        <v>0</v>
      </c>
      <c r="AE26" s="190">
        <f>SUM(AE24:AE25)</f>
        <v>0</v>
      </c>
      <c r="AF26" s="190">
        <f>SUM(AF24:AF25)</f>
        <v>0</v>
      </c>
      <c r="AG26" s="31"/>
      <c r="AH26" s="31"/>
      <c r="AI26" s="18"/>
      <c r="AJ26" s="17"/>
      <c r="AK26" s="18"/>
      <c r="AL26" s="31"/>
      <c r="AM26" s="31"/>
      <c r="AN26" s="31"/>
      <c r="AO26" s="31"/>
      <c r="AP26" s="18"/>
    </row>
    <row r="27" spans="1:42" ht="23.25" customHeight="1" thickBot="1">
      <c r="A27" s="135" t="s">
        <v>2</v>
      </c>
      <c r="B27" s="136" t="s">
        <v>26</v>
      </c>
      <c r="C27" s="135">
        <f>SUM(C23:C24)</f>
        <v>6254</v>
      </c>
      <c r="D27" s="137"/>
      <c r="E27" s="138"/>
      <c r="F27" s="135">
        <f>F24+F23</f>
        <v>1902</v>
      </c>
      <c r="G27" s="139">
        <f>G26+G23</f>
        <v>40</v>
      </c>
      <c r="H27" s="138">
        <f>G27/F27*100</f>
        <v>2.1030494216614093</v>
      </c>
      <c r="I27" s="140"/>
      <c r="J27" s="140">
        <f>J23+J26</f>
        <v>40</v>
      </c>
      <c r="K27" s="140"/>
      <c r="L27" s="141"/>
      <c r="M27" s="142">
        <f>M23+M24</f>
        <v>200</v>
      </c>
      <c r="N27" s="137"/>
      <c r="O27" s="138"/>
      <c r="P27" s="143">
        <f>P24+P23</f>
        <v>74</v>
      </c>
      <c r="Q27" s="144"/>
      <c r="R27" s="138"/>
      <c r="S27" s="145" t="s">
        <v>26</v>
      </c>
      <c r="T27" s="141"/>
      <c r="U27" s="141"/>
      <c r="V27" s="135">
        <f>SUM(V23:V24)</f>
        <v>3287</v>
      </c>
      <c r="W27" s="146"/>
      <c r="X27" s="138"/>
      <c r="Y27" s="147"/>
      <c r="Z27" s="148"/>
      <c r="AA27" s="149"/>
      <c r="AB27" s="149"/>
      <c r="AC27" s="149"/>
      <c r="AD27" s="149">
        <f>AD23+AD26</f>
        <v>400</v>
      </c>
      <c r="AE27" s="149">
        <f>AE23+AE26</f>
        <v>945</v>
      </c>
      <c r="AF27" s="149">
        <f>AF23+AF26</f>
        <v>340</v>
      </c>
      <c r="AG27" s="31"/>
      <c r="AH27" s="31"/>
      <c r="AI27" s="18"/>
      <c r="AJ27" s="86"/>
      <c r="AK27" s="18"/>
      <c r="AL27" s="31"/>
      <c r="AM27" s="31"/>
      <c r="AN27" s="31"/>
      <c r="AO27" s="31"/>
      <c r="AP27" s="18"/>
    </row>
    <row r="28" spans="33:42" ht="12.75"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33:42" ht="12.75"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2:42" ht="12.75">
      <c r="B30" s="412"/>
      <c r="C30" s="412"/>
      <c r="D30" s="412"/>
      <c r="U30" s="412"/>
      <c r="V30" s="412"/>
      <c r="W30" s="412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33:42" ht="12.75"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33:42" ht="12.75"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33:42" ht="12.75"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33:42" ht="12.75"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</sheetData>
  <sheetProtection/>
  <mergeCells count="27">
    <mergeCell ref="AD3:AD4"/>
    <mergeCell ref="AE3:AE4"/>
    <mergeCell ref="AF3:AF4"/>
    <mergeCell ref="B30:D30"/>
    <mergeCell ref="U30:W30"/>
    <mergeCell ref="V3:X4"/>
    <mergeCell ref="Y3:Y4"/>
    <mergeCell ref="Z3:Z4"/>
    <mergeCell ref="AA3:AA4"/>
    <mergeCell ref="AB3:AB4"/>
    <mergeCell ref="AC3:AC4"/>
    <mergeCell ref="L3:L4"/>
    <mergeCell ref="M3:O4"/>
    <mergeCell ref="P3:R4"/>
    <mergeCell ref="S3:S5"/>
    <mergeCell ref="T3:T4"/>
    <mergeCell ref="U3:U4"/>
    <mergeCell ref="B1:R1"/>
    <mergeCell ref="S1:AF1"/>
    <mergeCell ref="P2:R2"/>
    <mergeCell ref="A3:A5"/>
    <mergeCell ref="B3:B5"/>
    <mergeCell ref="C3:E4"/>
    <mergeCell ref="F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A1">
      <pane xSplit="2" ySplit="6" topLeftCell="C16" activePane="bottomRight" state="frozen"/>
      <selection pane="topLeft" activeCell="AF21" sqref="AF21"/>
      <selection pane="topRight" activeCell="AF21" sqref="AF21"/>
      <selection pane="bottomLeft" activeCell="AF21" sqref="AF21"/>
      <selection pane="bottomRight" activeCell="AF21" sqref="AF21"/>
    </sheetView>
  </sheetViews>
  <sheetFormatPr defaultColWidth="9.00390625" defaultRowHeight="12.75"/>
  <cols>
    <col min="1" max="1" width="4.75390625" style="1" customWidth="1"/>
    <col min="2" max="2" width="23.125" style="1" customWidth="1"/>
    <col min="3" max="3" width="7.00390625" style="1" customWidth="1"/>
    <col min="4" max="4" width="6.75390625" style="1" customWidth="1"/>
    <col min="5" max="6" width="7.75390625" style="1" customWidth="1"/>
    <col min="7" max="7" width="7.125" style="1" customWidth="1"/>
    <col min="8" max="8" width="6.75390625" style="1" customWidth="1"/>
    <col min="9" max="9" width="9.75390625" style="1" customWidth="1"/>
    <col min="10" max="11" width="7.875" style="1" customWidth="1"/>
    <col min="12" max="12" width="10.00390625" style="1" customWidth="1"/>
    <col min="13" max="13" width="7.25390625" style="1" customWidth="1"/>
    <col min="14" max="14" width="7.375" style="1" customWidth="1"/>
    <col min="15" max="15" width="6.875" style="1" customWidth="1"/>
    <col min="16" max="16" width="7.25390625" style="1" customWidth="1"/>
    <col min="17" max="18" width="7.00390625" style="1" customWidth="1"/>
    <col min="19" max="19" width="23.75390625" style="1" customWidth="1"/>
    <col min="20" max="20" width="7.25390625" style="1" customWidth="1"/>
    <col min="21" max="21" width="6.875" style="1" customWidth="1"/>
    <col min="22" max="22" width="7.00390625" style="1" customWidth="1"/>
    <col min="23" max="23" width="7.125" style="1" customWidth="1"/>
    <col min="24" max="24" width="6.375" style="1" customWidth="1"/>
    <col min="25" max="25" width="9.125" style="1" customWidth="1"/>
    <col min="26" max="26" width="10.875" style="1" customWidth="1"/>
    <col min="27" max="27" width="9.75390625" style="1" customWidth="1"/>
    <col min="28" max="29" width="8.875" style="1" customWidth="1"/>
    <col min="30" max="30" width="10.00390625" style="1" customWidth="1"/>
    <col min="31" max="31" width="11.375" style="1" customWidth="1"/>
    <col min="32" max="32" width="12.375" style="1" customWidth="1"/>
    <col min="33" max="35" width="9.125" style="1" customWidth="1"/>
    <col min="36" max="36" width="24.625" style="1" customWidth="1"/>
    <col min="37" max="16384" width="9.125" style="1" customWidth="1"/>
  </cols>
  <sheetData>
    <row r="1" spans="2:32" ht="19.5" customHeight="1">
      <c r="B1" s="429" t="s">
        <v>66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 t="str">
        <f>B1</f>
        <v>Сведения о ходе полевых работ по состоянию на  20 апреля 2020  года</v>
      </c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6:32" ht="18.75" customHeight="1" thickBot="1">
      <c r="P2" s="430" t="s">
        <v>18</v>
      </c>
      <c r="Q2" s="430"/>
      <c r="R2" s="430"/>
      <c r="S2" s="2"/>
      <c r="T2" s="3"/>
      <c r="AF2" s="4" t="s">
        <v>18</v>
      </c>
    </row>
    <row r="3" spans="1:32" s="132" customFormat="1" ht="12.75" customHeight="1">
      <c r="A3" s="425" t="s">
        <v>0</v>
      </c>
      <c r="B3" s="42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13" t="s">
        <v>22</v>
      </c>
      <c r="N3" s="415"/>
      <c r="O3" s="416"/>
      <c r="P3" s="413" t="s">
        <v>25</v>
      </c>
      <c r="Q3" s="415"/>
      <c r="R3" s="416"/>
      <c r="S3" s="425" t="s">
        <v>1</v>
      </c>
      <c r="T3" s="413" t="s">
        <v>34</v>
      </c>
      <c r="U3" s="413" t="s">
        <v>35</v>
      </c>
      <c r="V3" s="419" t="s">
        <v>27</v>
      </c>
      <c r="W3" s="420"/>
      <c r="X3" s="421"/>
      <c r="Y3" s="410" t="s">
        <v>28</v>
      </c>
      <c r="Z3" s="410" t="s">
        <v>59</v>
      </c>
      <c r="AA3" s="410" t="s">
        <v>36</v>
      </c>
      <c r="AB3" s="410" t="s">
        <v>29</v>
      </c>
      <c r="AC3" s="413" t="s">
        <v>33</v>
      </c>
      <c r="AD3" s="408" t="s">
        <v>31</v>
      </c>
      <c r="AE3" s="408" t="s">
        <v>32</v>
      </c>
      <c r="AF3" s="410" t="s">
        <v>37</v>
      </c>
    </row>
    <row r="4" spans="1:67" s="133" customFormat="1" ht="72" customHeight="1" thickBot="1">
      <c r="A4" s="426"/>
      <c r="B4" s="42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14"/>
      <c r="N4" s="417"/>
      <c r="O4" s="418"/>
      <c r="P4" s="414"/>
      <c r="Q4" s="417"/>
      <c r="R4" s="418"/>
      <c r="S4" s="426"/>
      <c r="T4" s="414"/>
      <c r="U4" s="414"/>
      <c r="V4" s="422"/>
      <c r="W4" s="423"/>
      <c r="X4" s="424"/>
      <c r="Y4" s="411"/>
      <c r="Z4" s="411"/>
      <c r="AA4" s="411"/>
      <c r="AB4" s="411"/>
      <c r="AC4" s="414"/>
      <c r="AD4" s="409"/>
      <c r="AE4" s="409"/>
      <c r="AF4" s="411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42" s="5" customFormat="1" ht="23.25" customHeight="1" thickBot="1">
      <c r="A5" s="427"/>
      <c r="B5" s="427"/>
      <c r="C5" s="6" t="s">
        <v>5</v>
      </c>
      <c r="D5" s="7" t="s">
        <v>6</v>
      </c>
      <c r="E5" s="8" t="s">
        <v>7</v>
      </c>
      <c r="F5" s="6" t="s">
        <v>5</v>
      </c>
      <c r="G5" s="7" t="s">
        <v>6</v>
      </c>
      <c r="H5" s="8" t="s">
        <v>7</v>
      </c>
      <c r="I5" s="9" t="s">
        <v>6</v>
      </c>
      <c r="J5" s="9" t="s">
        <v>6</v>
      </c>
      <c r="K5" s="9" t="s">
        <v>6</v>
      </c>
      <c r="L5" s="11" t="s">
        <v>6</v>
      </c>
      <c r="M5" s="12" t="s">
        <v>5</v>
      </c>
      <c r="N5" s="13" t="s">
        <v>6</v>
      </c>
      <c r="O5" s="14" t="s">
        <v>7</v>
      </c>
      <c r="P5" s="12" t="s">
        <v>5</v>
      </c>
      <c r="Q5" s="13" t="s">
        <v>6</v>
      </c>
      <c r="R5" s="14" t="s">
        <v>7</v>
      </c>
      <c r="S5" s="427"/>
      <c r="T5" s="15" t="s">
        <v>6</v>
      </c>
      <c r="U5" s="15" t="s">
        <v>6</v>
      </c>
      <c r="V5" s="12" t="s">
        <v>5</v>
      </c>
      <c r="W5" s="13" t="s">
        <v>6</v>
      </c>
      <c r="X5" s="14" t="s">
        <v>7</v>
      </c>
      <c r="Y5" s="10" t="s">
        <v>6</v>
      </c>
      <c r="Z5" s="11" t="s">
        <v>6</v>
      </c>
      <c r="AA5" s="10" t="s">
        <v>6</v>
      </c>
      <c r="AB5" s="11" t="s">
        <v>30</v>
      </c>
      <c r="AC5" s="16" t="s">
        <v>6</v>
      </c>
      <c r="AD5" s="11" t="s">
        <v>6</v>
      </c>
      <c r="AE5" s="10" t="s">
        <v>6</v>
      </c>
      <c r="AF5" s="11" t="s">
        <v>6</v>
      </c>
      <c r="AG5" s="17"/>
      <c r="AH5" s="17"/>
      <c r="AI5" s="18"/>
      <c r="AJ5" s="19"/>
      <c r="AK5" s="18"/>
      <c r="AL5" s="17"/>
      <c r="AM5" s="17"/>
      <c r="AN5" s="17"/>
      <c r="AO5" s="17"/>
      <c r="AP5" s="18"/>
    </row>
    <row r="6" spans="1:42" s="5" customFormat="1" ht="23.25" customHeight="1" thickBot="1">
      <c r="A6" s="97">
        <v>1</v>
      </c>
      <c r="B6" s="97">
        <v>2</v>
      </c>
      <c r="C6" s="6">
        <v>3</v>
      </c>
      <c r="D6" s="7">
        <v>4</v>
      </c>
      <c r="E6" s="8">
        <v>5</v>
      </c>
      <c r="F6" s="6">
        <v>6</v>
      </c>
      <c r="G6" s="7">
        <v>7</v>
      </c>
      <c r="H6" s="8">
        <v>8</v>
      </c>
      <c r="I6" s="94">
        <v>9</v>
      </c>
      <c r="J6" s="94">
        <v>10</v>
      </c>
      <c r="K6" s="94">
        <v>11</v>
      </c>
      <c r="L6" s="96">
        <v>12</v>
      </c>
      <c r="M6" s="6">
        <v>13</v>
      </c>
      <c r="N6" s="7">
        <v>14</v>
      </c>
      <c r="O6" s="8">
        <v>15</v>
      </c>
      <c r="P6" s="6">
        <v>16</v>
      </c>
      <c r="Q6" s="7">
        <v>17</v>
      </c>
      <c r="R6" s="8">
        <v>18</v>
      </c>
      <c r="S6" s="93"/>
      <c r="T6" s="97">
        <v>19</v>
      </c>
      <c r="U6" s="97">
        <v>20</v>
      </c>
      <c r="V6" s="6">
        <v>21</v>
      </c>
      <c r="W6" s="7">
        <v>22</v>
      </c>
      <c r="X6" s="8">
        <v>23</v>
      </c>
      <c r="Y6" s="95">
        <v>24</v>
      </c>
      <c r="Z6" s="96">
        <v>25</v>
      </c>
      <c r="AA6" s="95">
        <v>26</v>
      </c>
      <c r="AB6" s="96">
        <v>27</v>
      </c>
      <c r="AC6" s="95">
        <v>28</v>
      </c>
      <c r="AD6" s="119">
        <v>29</v>
      </c>
      <c r="AE6" s="11">
        <v>30</v>
      </c>
      <c r="AF6" s="96">
        <v>31</v>
      </c>
      <c r="AG6" s="17"/>
      <c r="AH6" s="17"/>
      <c r="AI6" s="18"/>
      <c r="AJ6" s="19"/>
      <c r="AK6" s="18"/>
      <c r="AL6" s="17"/>
      <c r="AM6" s="17"/>
      <c r="AN6" s="17"/>
      <c r="AO6" s="17"/>
      <c r="AP6" s="18"/>
    </row>
    <row r="7" spans="1:42" s="5" customFormat="1" ht="16.5" customHeight="1">
      <c r="A7" s="127" t="s">
        <v>8</v>
      </c>
      <c r="B7" s="124" t="s">
        <v>39</v>
      </c>
      <c r="C7" s="101">
        <v>675</v>
      </c>
      <c r="D7" s="102"/>
      <c r="E7" s="103"/>
      <c r="F7" s="101">
        <v>250</v>
      </c>
      <c r="G7" s="107"/>
      <c r="H7" s="103"/>
      <c r="I7" s="109"/>
      <c r="J7" s="109"/>
      <c r="K7" s="109"/>
      <c r="L7" s="111"/>
      <c r="M7" s="128"/>
      <c r="N7" s="107"/>
      <c r="O7" s="112"/>
      <c r="P7" s="101"/>
      <c r="Q7" s="114"/>
      <c r="R7" s="103"/>
      <c r="S7" s="98" t="str">
        <f>B7</f>
        <v>АО "Чаадаевское"</v>
      </c>
      <c r="T7" s="111"/>
      <c r="U7" s="111"/>
      <c r="V7" s="101">
        <v>425</v>
      </c>
      <c r="W7" s="102"/>
      <c r="X7" s="103"/>
      <c r="Y7" s="117"/>
      <c r="Z7" s="109"/>
      <c r="AA7" s="120"/>
      <c r="AB7" s="111"/>
      <c r="AC7" s="120"/>
      <c r="AD7" s="123"/>
      <c r="AE7" s="123"/>
      <c r="AF7" s="120"/>
      <c r="AG7" s="31"/>
      <c r="AH7" s="31"/>
      <c r="AI7" s="18"/>
      <c r="AJ7" s="17"/>
      <c r="AK7" s="18"/>
      <c r="AL7" s="31"/>
      <c r="AM7" s="31"/>
      <c r="AN7" s="31"/>
      <c r="AO7" s="31"/>
      <c r="AP7" s="18"/>
    </row>
    <row r="8" spans="1:42" ht="17.25" customHeight="1">
      <c r="A8" s="37" t="s">
        <v>9</v>
      </c>
      <c r="B8" s="125" t="s">
        <v>40</v>
      </c>
      <c r="C8" s="33">
        <v>2134</v>
      </c>
      <c r="D8" s="34"/>
      <c r="E8" s="35"/>
      <c r="F8" s="33">
        <v>659</v>
      </c>
      <c r="G8" s="36"/>
      <c r="H8" s="35"/>
      <c r="I8" s="37"/>
      <c r="J8" s="37"/>
      <c r="K8" s="37"/>
      <c r="L8" s="37"/>
      <c r="M8" s="129"/>
      <c r="N8" s="36"/>
      <c r="O8" s="38"/>
      <c r="P8" s="39"/>
      <c r="Q8" s="40"/>
      <c r="R8" s="35"/>
      <c r="S8" s="99" t="str">
        <f>B8</f>
        <v>ООО "Борисоглебское"</v>
      </c>
      <c r="T8" s="48"/>
      <c r="U8" s="48"/>
      <c r="V8" s="33">
        <v>684</v>
      </c>
      <c r="W8" s="34"/>
      <c r="X8" s="35"/>
      <c r="Y8" s="32"/>
      <c r="Z8" s="37"/>
      <c r="AA8" s="42"/>
      <c r="AB8" s="37"/>
      <c r="AC8" s="43"/>
      <c r="AD8" s="197"/>
      <c r="AE8" s="197"/>
      <c r="AF8" s="43"/>
      <c r="AG8" s="31"/>
      <c r="AH8" s="31"/>
      <c r="AI8" s="18"/>
      <c r="AJ8" s="17"/>
      <c r="AK8" s="18"/>
      <c r="AL8" s="31"/>
      <c r="AM8" s="31"/>
      <c r="AN8" s="31"/>
      <c r="AO8" s="31"/>
      <c r="AP8" s="18"/>
    </row>
    <row r="9" spans="1:42" s="132" customFormat="1" ht="20.25" customHeight="1">
      <c r="A9" s="228" t="s">
        <v>10</v>
      </c>
      <c r="B9" s="229" t="s">
        <v>41</v>
      </c>
      <c r="C9" s="230">
        <v>400</v>
      </c>
      <c r="D9" s="231"/>
      <c r="E9" s="232"/>
      <c r="F9" s="230">
        <v>100</v>
      </c>
      <c r="G9" s="233"/>
      <c r="H9" s="232"/>
      <c r="I9" s="228"/>
      <c r="J9" s="228"/>
      <c r="K9" s="228"/>
      <c r="L9" s="228"/>
      <c r="M9" s="234"/>
      <c r="N9" s="233"/>
      <c r="O9" s="235"/>
      <c r="P9" s="236"/>
      <c r="Q9" s="237"/>
      <c r="R9" s="232"/>
      <c r="S9" s="238" t="str">
        <f aca="true" t="shared" si="0" ref="S9:S17">B9</f>
        <v>СПК "Булатниково"</v>
      </c>
      <c r="T9" s="228"/>
      <c r="U9" s="228"/>
      <c r="V9" s="230">
        <v>300</v>
      </c>
      <c r="W9" s="231"/>
      <c r="X9" s="232"/>
      <c r="Y9" s="239"/>
      <c r="Z9" s="228"/>
      <c r="AA9" s="197"/>
      <c r="AB9" s="228"/>
      <c r="AC9" s="240"/>
      <c r="AD9" s="197">
        <v>50</v>
      </c>
      <c r="AE9" s="197"/>
      <c r="AF9" s="240"/>
      <c r="AG9" s="208"/>
      <c r="AH9" s="208"/>
      <c r="AI9" s="133"/>
      <c r="AJ9" s="212"/>
      <c r="AK9" s="133"/>
      <c r="AL9" s="208"/>
      <c r="AM9" s="208"/>
      <c r="AN9" s="208"/>
      <c r="AO9" s="208"/>
      <c r="AP9" s="133"/>
    </row>
    <row r="10" spans="1:42" ht="18.75" customHeight="1">
      <c r="A10" s="37" t="s">
        <v>11</v>
      </c>
      <c r="B10" s="125" t="s">
        <v>42</v>
      </c>
      <c r="C10" s="33">
        <v>312</v>
      </c>
      <c r="D10" s="44"/>
      <c r="E10" s="45"/>
      <c r="F10" s="46"/>
      <c r="G10" s="47"/>
      <c r="H10" s="45"/>
      <c r="I10" s="48"/>
      <c r="J10" s="48"/>
      <c r="K10" s="48"/>
      <c r="L10" s="48"/>
      <c r="M10" s="130"/>
      <c r="N10" s="47"/>
      <c r="O10" s="45"/>
      <c r="P10" s="33"/>
      <c r="Q10" s="34"/>
      <c r="R10" s="35"/>
      <c r="S10" s="99" t="str">
        <f t="shared" si="0"/>
        <v>ООО ГК "Сельхозпродукт"</v>
      </c>
      <c r="T10" s="48"/>
      <c r="U10" s="48"/>
      <c r="V10" s="33">
        <v>312</v>
      </c>
      <c r="W10" s="34"/>
      <c r="X10" s="35"/>
      <c r="Y10" s="32"/>
      <c r="Z10" s="37"/>
      <c r="AA10" s="42"/>
      <c r="AB10" s="37"/>
      <c r="AC10" s="43"/>
      <c r="AD10" s="42"/>
      <c r="AE10" s="42">
        <v>345</v>
      </c>
      <c r="AF10" s="49">
        <v>120</v>
      </c>
      <c r="AG10" s="31"/>
      <c r="AH10" s="31"/>
      <c r="AI10" s="18"/>
      <c r="AJ10" s="17"/>
      <c r="AK10" s="18"/>
      <c r="AL10" s="31"/>
      <c r="AM10" s="31"/>
      <c r="AN10" s="31"/>
      <c r="AO10" s="31"/>
      <c r="AP10" s="18"/>
    </row>
    <row r="11" spans="1:42" ht="18.75" customHeight="1">
      <c r="A11" s="37" t="s">
        <v>12</v>
      </c>
      <c r="B11" s="125" t="s">
        <v>43</v>
      </c>
      <c r="C11" s="46">
        <v>441</v>
      </c>
      <c r="D11" s="44"/>
      <c r="E11" s="45"/>
      <c r="F11" s="46">
        <v>206</v>
      </c>
      <c r="G11" s="47"/>
      <c r="H11" s="45"/>
      <c r="I11" s="48"/>
      <c r="J11" s="48"/>
      <c r="K11" s="48"/>
      <c r="L11" s="48"/>
      <c r="M11" s="130"/>
      <c r="N11" s="47"/>
      <c r="O11" s="45"/>
      <c r="P11" s="50"/>
      <c r="Q11" s="44"/>
      <c r="R11" s="35"/>
      <c r="S11" s="99" t="str">
        <f t="shared" si="0"/>
        <v>ООО "Маяк"</v>
      </c>
      <c r="T11" s="48"/>
      <c r="U11" s="48"/>
      <c r="V11" s="46">
        <v>235</v>
      </c>
      <c r="W11" s="44"/>
      <c r="X11" s="45"/>
      <c r="Y11" s="41"/>
      <c r="Z11" s="48"/>
      <c r="AA11" s="49"/>
      <c r="AB11" s="48"/>
      <c r="AC11" s="49"/>
      <c r="AD11" s="49"/>
      <c r="AE11" s="49"/>
      <c r="AF11" s="49"/>
      <c r="AG11" s="31"/>
      <c r="AH11" s="31"/>
      <c r="AI11" s="18"/>
      <c r="AJ11" s="17"/>
      <c r="AK11" s="18"/>
      <c r="AL11" s="31"/>
      <c r="AM11" s="31"/>
      <c r="AN11" s="31"/>
      <c r="AO11" s="31"/>
      <c r="AP11" s="18"/>
    </row>
    <row r="12" spans="1:42" ht="18" customHeight="1">
      <c r="A12" s="37" t="s">
        <v>13</v>
      </c>
      <c r="B12" s="125" t="s">
        <v>44</v>
      </c>
      <c r="C12" s="33">
        <v>920</v>
      </c>
      <c r="D12" s="44"/>
      <c r="E12" s="45"/>
      <c r="F12" s="46">
        <v>210</v>
      </c>
      <c r="G12" s="47"/>
      <c r="H12" s="45"/>
      <c r="I12" s="48"/>
      <c r="J12" s="48"/>
      <c r="K12" s="48"/>
      <c r="L12" s="48"/>
      <c r="M12" s="130">
        <v>200</v>
      </c>
      <c r="N12" s="47"/>
      <c r="O12" s="45"/>
      <c r="P12" s="33">
        <v>50</v>
      </c>
      <c r="Q12" s="34"/>
      <c r="R12" s="35"/>
      <c r="S12" s="99" t="str">
        <f t="shared" si="0"/>
        <v>ООО "Степаньковское"</v>
      </c>
      <c r="T12" s="48"/>
      <c r="U12" s="48"/>
      <c r="V12" s="33">
        <v>460</v>
      </c>
      <c r="W12" s="34"/>
      <c r="X12" s="35"/>
      <c r="Y12" s="41"/>
      <c r="Z12" s="37"/>
      <c r="AA12" s="43"/>
      <c r="AB12" s="37"/>
      <c r="AC12" s="43"/>
      <c r="AD12" s="43"/>
      <c r="AE12" s="43"/>
      <c r="AF12" s="49"/>
      <c r="AG12" s="31"/>
      <c r="AH12" s="31"/>
      <c r="AI12" s="18"/>
      <c r="AJ12" s="17"/>
      <c r="AK12" s="18"/>
      <c r="AL12" s="31"/>
      <c r="AM12" s="31"/>
      <c r="AN12" s="31"/>
      <c r="AO12" s="31"/>
      <c r="AP12" s="18"/>
    </row>
    <row r="13" spans="1:42" ht="18.75" customHeight="1">
      <c r="A13" s="37" t="s">
        <v>14</v>
      </c>
      <c r="B13" s="125" t="s">
        <v>46</v>
      </c>
      <c r="C13" s="33">
        <v>30</v>
      </c>
      <c r="D13" s="44"/>
      <c r="E13" s="45"/>
      <c r="F13" s="46">
        <v>20</v>
      </c>
      <c r="G13" s="47"/>
      <c r="H13" s="45"/>
      <c r="I13" s="48"/>
      <c r="J13" s="48"/>
      <c r="K13" s="48"/>
      <c r="L13" s="48"/>
      <c r="M13" s="130"/>
      <c r="N13" s="47"/>
      <c r="O13" s="45"/>
      <c r="P13" s="33"/>
      <c r="Q13" s="34"/>
      <c r="R13" s="35"/>
      <c r="S13" s="99" t="str">
        <f t="shared" si="0"/>
        <v>СПК "Кедр"</v>
      </c>
      <c r="T13" s="48"/>
      <c r="U13" s="48"/>
      <c r="V13" s="33">
        <v>10</v>
      </c>
      <c r="W13" s="34"/>
      <c r="X13" s="35"/>
      <c r="Y13" s="32"/>
      <c r="Z13" s="37"/>
      <c r="AA13" s="43"/>
      <c r="AB13" s="37"/>
      <c r="AC13" s="43"/>
      <c r="AD13" s="43"/>
      <c r="AE13" s="43"/>
      <c r="AF13" s="49"/>
      <c r="AG13" s="31"/>
      <c r="AH13" s="31"/>
      <c r="AI13" s="18"/>
      <c r="AJ13" s="17"/>
      <c r="AK13" s="18"/>
      <c r="AL13" s="31"/>
      <c r="AM13" s="31"/>
      <c r="AN13" s="31"/>
      <c r="AO13" s="31"/>
      <c r="AP13" s="18"/>
    </row>
    <row r="14" spans="1:42" ht="18.75" customHeight="1">
      <c r="A14" s="37" t="s">
        <v>15</v>
      </c>
      <c r="B14" s="125" t="s">
        <v>47</v>
      </c>
      <c r="C14" s="33">
        <v>240</v>
      </c>
      <c r="D14" s="34"/>
      <c r="E14" s="35"/>
      <c r="F14" s="33">
        <v>185</v>
      </c>
      <c r="G14" s="36"/>
      <c r="H14" s="35"/>
      <c r="I14" s="37"/>
      <c r="J14" s="37"/>
      <c r="K14" s="37"/>
      <c r="L14" s="37"/>
      <c r="M14" s="129"/>
      <c r="N14" s="36"/>
      <c r="O14" s="45"/>
      <c r="P14" s="39"/>
      <c r="Q14" s="34"/>
      <c r="R14" s="35"/>
      <c r="S14" s="99" t="str">
        <f t="shared" si="0"/>
        <v>СПК "Стригинский"</v>
      </c>
      <c r="T14" s="48"/>
      <c r="U14" s="48"/>
      <c r="V14" s="33">
        <v>55</v>
      </c>
      <c r="W14" s="34"/>
      <c r="X14" s="35"/>
      <c r="Y14" s="32"/>
      <c r="Z14" s="37"/>
      <c r="AA14" s="43"/>
      <c r="AB14" s="37"/>
      <c r="AC14" s="43"/>
      <c r="AD14" s="43"/>
      <c r="AE14" s="43"/>
      <c r="AF14" s="49">
        <v>110</v>
      </c>
      <c r="AG14" s="31"/>
      <c r="AH14" s="31"/>
      <c r="AI14" s="18"/>
      <c r="AJ14" s="17"/>
      <c r="AK14" s="18"/>
      <c r="AL14" s="31"/>
      <c r="AM14" s="31"/>
      <c r="AN14" s="31"/>
      <c r="AO14" s="31"/>
      <c r="AP14" s="18"/>
    </row>
    <row r="15" spans="1:42" ht="19.5" customHeight="1">
      <c r="A15" s="37" t="s">
        <v>16</v>
      </c>
      <c r="B15" s="125" t="s">
        <v>50</v>
      </c>
      <c r="C15" s="33">
        <v>48</v>
      </c>
      <c r="D15" s="34"/>
      <c r="E15" s="35"/>
      <c r="F15" s="33"/>
      <c r="G15" s="36"/>
      <c r="H15" s="35"/>
      <c r="I15" s="37"/>
      <c r="J15" s="37"/>
      <c r="K15" s="37"/>
      <c r="L15" s="37"/>
      <c r="M15" s="129"/>
      <c r="N15" s="36"/>
      <c r="O15" s="38"/>
      <c r="P15" s="39"/>
      <c r="Q15" s="34"/>
      <c r="R15" s="35"/>
      <c r="S15" s="99" t="str">
        <f t="shared" si="0"/>
        <v>СПК "Мир"</v>
      </c>
      <c r="T15" s="48"/>
      <c r="U15" s="48"/>
      <c r="V15" s="33">
        <v>48</v>
      </c>
      <c r="W15" s="34"/>
      <c r="X15" s="35"/>
      <c r="Y15" s="32"/>
      <c r="Z15" s="37"/>
      <c r="AA15" s="43"/>
      <c r="AB15" s="37"/>
      <c r="AC15" s="43"/>
      <c r="AD15" s="43"/>
      <c r="AE15" s="43"/>
      <c r="AF15" s="43"/>
      <c r="AG15" s="55"/>
      <c r="AH15" s="55"/>
      <c r="AI15" s="18"/>
      <c r="AJ15" s="17"/>
      <c r="AK15" s="18"/>
      <c r="AL15" s="31"/>
      <c r="AM15" s="31"/>
      <c r="AN15" s="31"/>
      <c r="AO15" s="31"/>
      <c r="AP15" s="18"/>
    </row>
    <row r="16" spans="1:42" ht="19.5" customHeight="1">
      <c r="A16" s="37" t="s">
        <v>17</v>
      </c>
      <c r="B16" s="125" t="s">
        <v>54</v>
      </c>
      <c r="C16" s="33">
        <v>70</v>
      </c>
      <c r="D16" s="34"/>
      <c r="E16" s="35"/>
      <c r="F16" s="33"/>
      <c r="G16" s="36"/>
      <c r="H16" s="35"/>
      <c r="I16" s="37"/>
      <c r="J16" s="37"/>
      <c r="K16" s="37"/>
      <c r="L16" s="37"/>
      <c r="M16" s="129"/>
      <c r="N16" s="36"/>
      <c r="O16" s="38"/>
      <c r="P16" s="39"/>
      <c r="Q16" s="34"/>
      <c r="R16" s="35"/>
      <c r="S16" s="99" t="str">
        <f t="shared" si="0"/>
        <v>ООО "Преображение"</v>
      </c>
      <c r="T16" s="48"/>
      <c r="U16" s="48"/>
      <c r="V16" s="33">
        <v>70</v>
      </c>
      <c r="W16" s="34"/>
      <c r="X16" s="35"/>
      <c r="Y16" s="32"/>
      <c r="Z16" s="37"/>
      <c r="AA16" s="43"/>
      <c r="AB16" s="37"/>
      <c r="AC16" s="43"/>
      <c r="AD16" s="43"/>
      <c r="AE16" s="43"/>
      <c r="AF16" s="43"/>
      <c r="AG16" s="55"/>
      <c r="AH16" s="55"/>
      <c r="AI16" s="18"/>
      <c r="AJ16" s="17"/>
      <c r="AK16" s="18"/>
      <c r="AL16" s="31"/>
      <c r="AM16" s="31"/>
      <c r="AN16" s="31"/>
      <c r="AO16" s="31"/>
      <c r="AP16" s="18"/>
    </row>
    <row r="17" spans="1:42" ht="19.5" customHeight="1">
      <c r="A17" s="37" t="s">
        <v>38</v>
      </c>
      <c r="B17" s="125" t="s">
        <v>55</v>
      </c>
      <c r="C17" s="33">
        <v>150</v>
      </c>
      <c r="D17" s="34"/>
      <c r="E17" s="35"/>
      <c r="F17" s="33">
        <v>150</v>
      </c>
      <c r="G17" s="36"/>
      <c r="H17" s="35"/>
      <c r="I17" s="37"/>
      <c r="J17" s="37"/>
      <c r="K17" s="37"/>
      <c r="L17" s="37"/>
      <c r="M17" s="129"/>
      <c r="N17" s="36"/>
      <c r="O17" s="38"/>
      <c r="P17" s="39"/>
      <c r="Q17" s="34"/>
      <c r="R17" s="35"/>
      <c r="S17" s="99" t="str">
        <f t="shared" si="0"/>
        <v>АО ПЗ "Нива"</v>
      </c>
      <c r="T17" s="48"/>
      <c r="U17" s="48"/>
      <c r="V17" s="33"/>
      <c r="W17" s="34"/>
      <c r="X17" s="35"/>
      <c r="Y17" s="32"/>
      <c r="Z17" s="37"/>
      <c r="AA17" s="43"/>
      <c r="AB17" s="37"/>
      <c r="AC17" s="43"/>
      <c r="AD17" s="43"/>
      <c r="AE17" s="43"/>
      <c r="AF17" s="43"/>
      <c r="AG17" s="55"/>
      <c r="AH17" s="55"/>
      <c r="AI17" s="18"/>
      <c r="AJ17" s="17"/>
      <c r="AK17" s="18"/>
      <c r="AL17" s="31"/>
      <c r="AM17" s="31"/>
      <c r="AN17" s="31"/>
      <c r="AO17" s="31"/>
      <c r="AP17" s="18"/>
    </row>
    <row r="18" spans="1:42" ht="18.75" customHeight="1" thickBot="1">
      <c r="A18" s="110"/>
      <c r="B18" s="126"/>
      <c r="C18" s="104"/>
      <c r="D18" s="105"/>
      <c r="E18" s="106"/>
      <c r="F18" s="104"/>
      <c r="G18" s="108"/>
      <c r="H18" s="106"/>
      <c r="I18" s="110"/>
      <c r="J18" s="110"/>
      <c r="K18" s="110"/>
      <c r="L18" s="110"/>
      <c r="M18" s="131"/>
      <c r="N18" s="108"/>
      <c r="O18" s="113"/>
      <c r="P18" s="115"/>
      <c r="Q18" s="105"/>
      <c r="R18" s="106"/>
      <c r="S18" s="100"/>
      <c r="T18" s="116"/>
      <c r="U18" s="116"/>
      <c r="V18" s="104"/>
      <c r="W18" s="105"/>
      <c r="X18" s="106"/>
      <c r="Y18" s="118"/>
      <c r="Z18" s="110"/>
      <c r="AA18" s="121"/>
      <c r="AB18" s="110"/>
      <c r="AC18" s="122"/>
      <c r="AD18" s="122"/>
      <c r="AE18" s="122"/>
      <c r="AF18" s="122"/>
      <c r="AG18" s="31"/>
      <c r="AH18" s="31"/>
      <c r="AI18" s="18"/>
      <c r="AJ18" s="17"/>
      <c r="AK18" s="18"/>
      <c r="AL18" s="31"/>
      <c r="AM18" s="31"/>
      <c r="AN18" s="31"/>
      <c r="AO18" s="31"/>
      <c r="AP18" s="18"/>
    </row>
    <row r="19" spans="1:42" ht="20.25" customHeight="1" thickBot="1">
      <c r="A19" s="62" t="s">
        <v>2</v>
      </c>
      <c r="B19" s="56" t="s">
        <v>3</v>
      </c>
      <c r="C19" s="57">
        <f>SUM(C7:C18)</f>
        <v>5420</v>
      </c>
      <c r="D19" s="65"/>
      <c r="E19" s="58"/>
      <c r="F19" s="57">
        <f>SUM(F7:F17)</f>
        <v>1780</v>
      </c>
      <c r="G19" s="59"/>
      <c r="H19" s="58"/>
      <c r="I19" s="60"/>
      <c r="J19" s="60"/>
      <c r="K19" s="60"/>
      <c r="L19" s="62"/>
      <c r="M19" s="63">
        <f>SUM(M10:M17)</f>
        <v>200</v>
      </c>
      <c r="N19" s="64"/>
      <c r="O19" s="58"/>
      <c r="P19" s="57">
        <f>SUM(P10:P17)</f>
        <v>50</v>
      </c>
      <c r="Q19" s="65"/>
      <c r="R19" s="58"/>
      <c r="S19" s="56" t="s">
        <v>3</v>
      </c>
      <c r="T19" s="66"/>
      <c r="U19" s="66"/>
      <c r="V19" s="57">
        <f>SUM(V7:V18)</f>
        <v>2599</v>
      </c>
      <c r="W19" s="65"/>
      <c r="X19" s="58"/>
      <c r="Y19" s="61"/>
      <c r="Z19" s="62"/>
      <c r="AA19" s="69"/>
      <c r="AB19" s="62"/>
      <c r="AC19" s="67"/>
      <c r="AD19" s="69">
        <f>SUM(AD7:AD18)</f>
        <v>50</v>
      </c>
      <c r="AE19" s="69">
        <f>SUM(AE7:AE18)</f>
        <v>345</v>
      </c>
      <c r="AF19" s="69">
        <f>SUM(AF7:AF18)</f>
        <v>230</v>
      </c>
      <c r="AG19" s="31"/>
      <c r="AH19" s="31"/>
      <c r="AI19" s="18"/>
      <c r="AJ19" s="17"/>
      <c r="AK19" s="18"/>
      <c r="AL19" s="31"/>
      <c r="AM19" s="31"/>
      <c r="AN19" s="31"/>
      <c r="AO19" s="31"/>
      <c r="AP19" s="18"/>
    </row>
    <row r="20" spans="1:42" ht="24" customHeight="1" thickBot="1" thickTop="1">
      <c r="A20" s="82" t="s">
        <v>8</v>
      </c>
      <c r="B20" s="83" t="s">
        <v>45</v>
      </c>
      <c r="C20" s="57">
        <v>779</v>
      </c>
      <c r="D20" s="65"/>
      <c r="E20" s="58"/>
      <c r="F20" s="72">
        <v>106</v>
      </c>
      <c r="G20" s="78">
        <f>I20+J20+K20+L20</f>
        <v>40</v>
      </c>
      <c r="H20" s="74">
        <f>G20/F20*100</f>
        <v>37.735849056603776</v>
      </c>
      <c r="I20" s="24"/>
      <c r="J20" s="24">
        <v>40</v>
      </c>
      <c r="K20" s="24"/>
      <c r="L20" s="28"/>
      <c r="M20" s="26"/>
      <c r="N20" s="23"/>
      <c r="O20" s="22"/>
      <c r="P20" s="84"/>
      <c r="Q20" s="21"/>
      <c r="R20" s="22"/>
      <c r="S20" s="83" t="str">
        <f>B20</f>
        <v>СПК "Муромский"</v>
      </c>
      <c r="T20" s="27"/>
      <c r="U20" s="83"/>
      <c r="V20" s="20">
        <v>673</v>
      </c>
      <c r="W20" s="21"/>
      <c r="X20" s="22"/>
      <c r="Y20" s="25"/>
      <c r="Z20" s="28"/>
      <c r="AA20" s="29"/>
      <c r="AB20" s="28"/>
      <c r="AC20" s="30"/>
      <c r="AD20" s="85">
        <v>350</v>
      </c>
      <c r="AE20" s="85">
        <v>600</v>
      </c>
      <c r="AF20" s="29">
        <v>110</v>
      </c>
      <c r="AG20" s="31"/>
      <c r="AH20" s="31"/>
      <c r="AI20" s="18"/>
      <c r="AJ20" s="86"/>
      <c r="AK20" s="18"/>
      <c r="AL20" s="31"/>
      <c r="AM20" s="31"/>
      <c r="AN20" s="31"/>
      <c r="AO20" s="31"/>
      <c r="AP20" s="18"/>
    </row>
    <row r="21" spans="1:42" ht="24" customHeight="1" thickBot="1" thickTop="1">
      <c r="A21" s="213" t="s">
        <v>9</v>
      </c>
      <c r="B21" s="214" t="s">
        <v>49</v>
      </c>
      <c r="C21" s="57"/>
      <c r="D21" s="65"/>
      <c r="E21" s="58"/>
      <c r="F21" s="72"/>
      <c r="G21" s="78"/>
      <c r="H21" s="74"/>
      <c r="I21" s="215"/>
      <c r="J21" s="215"/>
      <c r="K21" s="215"/>
      <c r="L21" s="216"/>
      <c r="M21" s="217"/>
      <c r="N21" s="218"/>
      <c r="O21" s="219"/>
      <c r="P21" s="220"/>
      <c r="Q21" s="221"/>
      <c r="R21" s="219"/>
      <c r="S21" s="214" t="str">
        <f>B21</f>
        <v>ЗАО "Выбор"</v>
      </c>
      <c r="T21" s="222"/>
      <c r="U21" s="214"/>
      <c r="V21" s="223"/>
      <c r="W21" s="221"/>
      <c r="X21" s="219"/>
      <c r="Y21" s="224"/>
      <c r="Z21" s="216"/>
      <c r="AA21" s="225"/>
      <c r="AB21" s="216"/>
      <c r="AC21" s="226"/>
      <c r="AD21" s="227"/>
      <c r="AE21" s="227"/>
      <c r="AF21" s="225"/>
      <c r="AG21" s="31"/>
      <c r="AH21" s="31"/>
      <c r="AI21" s="18"/>
      <c r="AJ21" s="86"/>
      <c r="AK21" s="18"/>
      <c r="AL21" s="31"/>
      <c r="AM21" s="31"/>
      <c r="AN21" s="31"/>
      <c r="AO21" s="31"/>
      <c r="AP21" s="18"/>
    </row>
    <row r="22" spans="1:42" ht="21" customHeight="1" thickBot="1" thickTop="1">
      <c r="A22" s="87" t="s">
        <v>2</v>
      </c>
      <c r="B22" s="71" t="s">
        <v>4</v>
      </c>
      <c r="C22" s="72">
        <f>SUM(C20:C21)</f>
        <v>779</v>
      </c>
      <c r="D22" s="73"/>
      <c r="E22" s="74"/>
      <c r="F22" s="72">
        <f>SUM(F20:F20)</f>
        <v>106</v>
      </c>
      <c r="G22" s="78">
        <f>SUM(G20:G21)</f>
        <v>40</v>
      </c>
      <c r="H22" s="74">
        <f>G22/F22*100</f>
        <v>37.735849056603776</v>
      </c>
      <c r="I22" s="75"/>
      <c r="J22" s="75">
        <f>SUM(J20:J21)</f>
        <v>40</v>
      </c>
      <c r="K22" s="75"/>
      <c r="L22" s="70"/>
      <c r="M22" s="77"/>
      <c r="N22" s="78"/>
      <c r="O22" s="74"/>
      <c r="P22" s="72"/>
      <c r="Q22" s="73"/>
      <c r="R22" s="74"/>
      <c r="S22" s="88" t="s">
        <v>4</v>
      </c>
      <c r="T22" s="87"/>
      <c r="U22" s="88"/>
      <c r="V22" s="72">
        <f>SUM(V20:V20)</f>
        <v>673</v>
      </c>
      <c r="W22" s="73"/>
      <c r="X22" s="74"/>
      <c r="Y22" s="76"/>
      <c r="Z22" s="70"/>
      <c r="AA22" s="79"/>
      <c r="AB22" s="70"/>
      <c r="AC22" s="80"/>
      <c r="AD22" s="79">
        <f>SUM(AD20:AD21)</f>
        <v>350</v>
      </c>
      <c r="AE22" s="79">
        <f>SUM(AE20:AE21)</f>
        <v>600</v>
      </c>
      <c r="AF22" s="79">
        <f>SUM(AF20:AF21)</f>
        <v>110</v>
      </c>
      <c r="AG22" s="31"/>
      <c r="AH22" s="31"/>
      <c r="AI22" s="18"/>
      <c r="AJ22" s="17"/>
      <c r="AK22" s="18"/>
      <c r="AL22" s="31"/>
      <c r="AM22" s="31"/>
      <c r="AN22" s="31"/>
      <c r="AO22" s="31"/>
      <c r="AP22" s="18"/>
    </row>
    <row r="23" spans="1:42" s="132" customFormat="1" ht="21" customHeight="1" thickBot="1" thickTop="1">
      <c r="A23" s="198"/>
      <c r="B23" s="199" t="s">
        <v>26</v>
      </c>
      <c r="C23" s="198">
        <f>C19+C22</f>
        <v>6199</v>
      </c>
      <c r="D23" s="200"/>
      <c r="E23" s="201"/>
      <c r="F23" s="198">
        <f>F19+F22</f>
        <v>1886</v>
      </c>
      <c r="G23" s="202">
        <f>G22+G19</f>
        <v>40</v>
      </c>
      <c r="H23" s="201">
        <f>G23/F23*100</f>
        <v>2.1208907741251326</v>
      </c>
      <c r="I23" s="203"/>
      <c r="J23" s="203">
        <f>J19+J22</f>
        <v>40</v>
      </c>
      <c r="K23" s="203"/>
      <c r="L23" s="204"/>
      <c r="M23" s="205">
        <f>M19+M22</f>
        <v>200</v>
      </c>
      <c r="N23" s="202"/>
      <c r="O23" s="201"/>
      <c r="P23" s="198">
        <f>P19+P22</f>
        <v>50</v>
      </c>
      <c r="Q23" s="200"/>
      <c r="R23" s="201"/>
      <c r="S23" s="206" t="s">
        <v>26</v>
      </c>
      <c r="T23" s="207"/>
      <c r="U23" s="207"/>
      <c r="V23" s="198">
        <f>V20+V19</f>
        <v>3272</v>
      </c>
      <c r="W23" s="200"/>
      <c r="X23" s="201"/>
      <c r="Y23" s="208"/>
      <c r="Z23" s="204"/>
      <c r="AA23" s="204"/>
      <c r="AB23" s="204"/>
      <c r="AC23" s="209"/>
      <c r="AD23" s="211">
        <f>AD19+AD22</f>
        <v>400</v>
      </c>
      <c r="AE23" s="211">
        <f>AE19+AE22</f>
        <v>945</v>
      </c>
      <c r="AF23" s="211">
        <f>AF19+AF22</f>
        <v>340</v>
      </c>
      <c r="AG23" s="208"/>
      <c r="AH23" s="208"/>
      <c r="AI23" s="133"/>
      <c r="AJ23" s="212"/>
      <c r="AK23" s="133"/>
      <c r="AL23" s="208"/>
      <c r="AM23" s="208"/>
      <c r="AN23" s="208"/>
      <c r="AO23" s="208"/>
      <c r="AP23" s="133"/>
    </row>
    <row r="24" spans="1:42" ht="21" customHeight="1">
      <c r="A24" s="101" t="s">
        <v>8</v>
      </c>
      <c r="B24" s="166" t="s">
        <v>57</v>
      </c>
      <c r="C24" s="101">
        <v>55</v>
      </c>
      <c r="D24" s="102"/>
      <c r="E24" s="174"/>
      <c r="F24" s="169">
        <v>16</v>
      </c>
      <c r="G24" s="107"/>
      <c r="H24" s="168"/>
      <c r="I24" s="117"/>
      <c r="J24" s="109"/>
      <c r="K24" s="173"/>
      <c r="L24" s="109"/>
      <c r="M24" s="170"/>
      <c r="N24" s="107"/>
      <c r="O24" s="168"/>
      <c r="P24" s="176">
        <v>24</v>
      </c>
      <c r="Q24" s="164"/>
      <c r="R24" s="174"/>
      <c r="S24" s="171" t="str">
        <f>B24</f>
        <v>К(Ф)Х Мусаев Д.Г.О.</v>
      </c>
      <c r="T24" s="109"/>
      <c r="U24" s="109"/>
      <c r="V24" s="101">
        <v>15</v>
      </c>
      <c r="W24" s="107"/>
      <c r="X24" s="112"/>
      <c r="Y24" s="117"/>
      <c r="Z24" s="109"/>
      <c r="AA24" s="178"/>
      <c r="AB24" s="109"/>
      <c r="AC24" s="180"/>
      <c r="AD24" s="120"/>
      <c r="AE24" s="180"/>
      <c r="AF24" s="120"/>
      <c r="AG24" s="31"/>
      <c r="AH24" s="31"/>
      <c r="AI24" s="18"/>
      <c r="AJ24" s="17"/>
      <c r="AK24" s="18"/>
      <c r="AL24" s="31"/>
      <c r="AM24" s="31"/>
      <c r="AN24" s="31"/>
      <c r="AO24" s="31"/>
      <c r="AP24" s="18"/>
    </row>
    <row r="25" spans="1:42" ht="21" customHeight="1" thickBot="1">
      <c r="A25" s="104" t="s">
        <v>9</v>
      </c>
      <c r="B25" s="167" t="s">
        <v>60</v>
      </c>
      <c r="C25" s="104"/>
      <c r="D25" s="105"/>
      <c r="E25" s="175"/>
      <c r="F25" s="193"/>
      <c r="G25" s="52"/>
      <c r="H25" s="191"/>
      <c r="I25" s="51"/>
      <c r="J25" s="54"/>
      <c r="K25" s="53"/>
      <c r="L25" s="54"/>
      <c r="M25" s="192"/>
      <c r="N25" s="52"/>
      <c r="O25" s="191"/>
      <c r="P25" s="177"/>
      <c r="Q25" s="165"/>
      <c r="R25" s="175"/>
      <c r="S25" s="172" t="str">
        <f>B25</f>
        <v>КФХ Ахтариева Р.В.</v>
      </c>
      <c r="T25" s="110"/>
      <c r="U25" s="110"/>
      <c r="V25" s="104"/>
      <c r="W25" s="108"/>
      <c r="X25" s="113"/>
      <c r="Y25" s="118"/>
      <c r="Z25" s="110"/>
      <c r="AA25" s="179"/>
      <c r="AB25" s="110"/>
      <c r="AC25" s="181"/>
      <c r="AD25" s="122"/>
      <c r="AE25" s="181"/>
      <c r="AF25" s="122"/>
      <c r="AG25" s="31"/>
      <c r="AH25" s="31"/>
      <c r="AI25" s="18"/>
      <c r="AJ25" s="17"/>
      <c r="AK25" s="18"/>
      <c r="AL25" s="31"/>
      <c r="AM25" s="31"/>
      <c r="AN25" s="31"/>
      <c r="AO25" s="31"/>
      <c r="AP25" s="18"/>
    </row>
    <row r="26" spans="1:42" ht="21" customHeight="1" thickBot="1">
      <c r="A26" s="135"/>
      <c r="B26" s="182"/>
      <c r="C26" s="135"/>
      <c r="D26" s="137"/>
      <c r="E26" s="138"/>
      <c r="F26" s="89"/>
      <c r="G26" s="194"/>
      <c r="H26" s="90"/>
      <c r="I26" s="92"/>
      <c r="J26" s="195"/>
      <c r="K26" s="91"/>
      <c r="L26" s="195"/>
      <c r="M26" s="196"/>
      <c r="N26" s="194"/>
      <c r="O26" s="90"/>
      <c r="P26" s="143"/>
      <c r="Q26" s="184"/>
      <c r="R26" s="138"/>
      <c r="S26" s="185"/>
      <c r="T26" s="141"/>
      <c r="U26" s="141"/>
      <c r="V26" s="135">
        <f>V24+V25</f>
        <v>15</v>
      </c>
      <c r="W26" s="183"/>
      <c r="X26" s="186"/>
      <c r="Y26" s="147"/>
      <c r="Z26" s="187"/>
      <c r="AA26" s="188"/>
      <c r="AB26" s="187"/>
      <c r="AC26" s="189"/>
      <c r="AD26" s="190">
        <f>SUM(AD24:AD25)</f>
        <v>0</v>
      </c>
      <c r="AE26" s="190">
        <f>SUM(AE24:AE25)</f>
        <v>0</v>
      </c>
      <c r="AF26" s="190">
        <f>SUM(AF24:AF25)</f>
        <v>0</v>
      </c>
      <c r="AG26" s="31"/>
      <c r="AH26" s="31"/>
      <c r="AI26" s="18"/>
      <c r="AJ26" s="17"/>
      <c r="AK26" s="18"/>
      <c r="AL26" s="31"/>
      <c r="AM26" s="31"/>
      <c r="AN26" s="31"/>
      <c r="AO26" s="31"/>
      <c r="AP26" s="18"/>
    </row>
    <row r="27" spans="1:42" ht="23.25" customHeight="1" thickBot="1">
      <c r="A27" s="135" t="s">
        <v>2</v>
      </c>
      <c r="B27" s="136" t="s">
        <v>26</v>
      </c>
      <c r="C27" s="135">
        <f>SUM(C23:C24)</f>
        <v>6254</v>
      </c>
      <c r="D27" s="137"/>
      <c r="E27" s="138"/>
      <c r="F27" s="135">
        <f>F24+F23</f>
        <v>1902</v>
      </c>
      <c r="G27" s="139">
        <f>G26+G23</f>
        <v>40</v>
      </c>
      <c r="H27" s="138">
        <f>G27/F27*100</f>
        <v>2.1030494216614093</v>
      </c>
      <c r="I27" s="140"/>
      <c r="J27" s="140">
        <f>J23+J26</f>
        <v>40</v>
      </c>
      <c r="K27" s="140"/>
      <c r="L27" s="141"/>
      <c r="M27" s="142">
        <f>M23+M24</f>
        <v>200</v>
      </c>
      <c r="N27" s="137"/>
      <c r="O27" s="138"/>
      <c r="P27" s="143">
        <f>P24+P23</f>
        <v>74</v>
      </c>
      <c r="Q27" s="144"/>
      <c r="R27" s="138"/>
      <c r="S27" s="145" t="s">
        <v>26</v>
      </c>
      <c r="T27" s="141"/>
      <c r="U27" s="141"/>
      <c r="V27" s="135">
        <f>SUM(V23:V24)</f>
        <v>3287</v>
      </c>
      <c r="W27" s="146"/>
      <c r="X27" s="138"/>
      <c r="Y27" s="147"/>
      <c r="Z27" s="148"/>
      <c r="AA27" s="149"/>
      <c r="AB27" s="149"/>
      <c r="AC27" s="149"/>
      <c r="AD27" s="149">
        <f>AD23+AD26</f>
        <v>400</v>
      </c>
      <c r="AE27" s="149">
        <f>AE23+AE26</f>
        <v>945</v>
      </c>
      <c r="AF27" s="149">
        <f>AF23+AF26</f>
        <v>340</v>
      </c>
      <c r="AG27" s="31"/>
      <c r="AH27" s="31"/>
      <c r="AI27" s="18"/>
      <c r="AJ27" s="86"/>
      <c r="AK27" s="18"/>
      <c r="AL27" s="31"/>
      <c r="AM27" s="31"/>
      <c r="AN27" s="31"/>
      <c r="AO27" s="31"/>
      <c r="AP27" s="18"/>
    </row>
    <row r="28" spans="33:42" ht="12.75"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33:42" ht="12.75"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2:42" ht="12.75">
      <c r="B30" s="412"/>
      <c r="C30" s="412"/>
      <c r="D30" s="412"/>
      <c r="U30" s="412"/>
      <c r="V30" s="412"/>
      <c r="W30" s="412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33:42" ht="12.75"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33:42" ht="12.75"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33:42" ht="12.75"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33:42" ht="12.75"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</sheetData>
  <sheetProtection/>
  <mergeCells count="27">
    <mergeCell ref="AD3:AD4"/>
    <mergeCell ref="AE3:AE4"/>
    <mergeCell ref="AF3:AF4"/>
    <mergeCell ref="B30:D30"/>
    <mergeCell ref="U30:W30"/>
    <mergeCell ref="V3:X4"/>
    <mergeCell ref="Y3:Y4"/>
    <mergeCell ref="Z3:Z4"/>
    <mergeCell ref="AA3:AA4"/>
    <mergeCell ref="AB3:AB4"/>
    <mergeCell ref="AC3:AC4"/>
    <mergeCell ref="L3:L4"/>
    <mergeCell ref="M3:O4"/>
    <mergeCell ref="P3:R4"/>
    <mergeCell ref="S3:S5"/>
    <mergeCell ref="T3:T4"/>
    <mergeCell ref="U3:U4"/>
    <mergeCell ref="B1:R1"/>
    <mergeCell ref="S1:AF1"/>
    <mergeCell ref="P2:R2"/>
    <mergeCell ref="A3:A5"/>
    <mergeCell ref="B3:B5"/>
    <mergeCell ref="C3:E4"/>
    <mergeCell ref="F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34"/>
  <sheetViews>
    <sheetView zoomScalePageLayoutView="0" workbookViewId="0" topLeftCell="A1">
      <pane xSplit="2" ySplit="6" topLeftCell="C7" activePane="bottomRight" state="frozen"/>
      <selection pane="topLeft" activeCell="AF21" sqref="AF21"/>
      <selection pane="topRight" activeCell="AF21" sqref="AF21"/>
      <selection pane="bottomLeft" activeCell="AF21" sqref="AF21"/>
      <selection pane="bottomRight" activeCell="AF21" sqref="AF21"/>
    </sheetView>
  </sheetViews>
  <sheetFormatPr defaultColWidth="9.00390625" defaultRowHeight="12.75"/>
  <cols>
    <col min="1" max="1" width="4.75390625" style="1" customWidth="1"/>
    <col min="2" max="2" width="23.125" style="1" customWidth="1"/>
    <col min="3" max="3" width="7.00390625" style="1" customWidth="1"/>
    <col min="4" max="4" width="6.75390625" style="1" customWidth="1"/>
    <col min="5" max="6" width="7.75390625" style="1" customWidth="1"/>
    <col min="7" max="7" width="7.125" style="1" customWidth="1"/>
    <col min="8" max="8" width="6.75390625" style="1" customWidth="1"/>
    <col min="9" max="9" width="9.75390625" style="1" customWidth="1"/>
    <col min="10" max="11" width="7.875" style="1" customWidth="1"/>
    <col min="12" max="13" width="10.00390625" style="1" customWidth="1"/>
    <col min="14" max="14" width="7.25390625" style="1" customWidth="1"/>
    <col min="15" max="15" width="7.375" style="1" customWidth="1"/>
    <col min="16" max="16" width="6.875" style="1" customWidth="1"/>
    <col min="17" max="17" width="7.25390625" style="1" customWidth="1"/>
    <col min="18" max="19" width="7.00390625" style="1" customWidth="1"/>
    <col min="20" max="20" width="23.75390625" style="1" customWidth="1"/>
    <col min="21" max="21" width="7.25390625" style="1" customWidth="1"/>
    <col min="22" max="22" width="6.875" style="1" customWidth="1"/>
    <col min="23" max="23" width="7.00390625" style="1" customWidth="1"/>
    <col min="24" max="24" width="7.125" style="1" customWidth="1"/>
    <col min="25" max="25" width="6.375" style="1" customWidth="1"/>
    <col min="26" max="26" width="9.125" style="1" customWidth="1"/>
    <col min="27" max="27" width="10.875" style="1" customWidth="1"/>
    <col min="28" max="28" width="9.75390625" style="1" customWidth="1"/>
    <col min="29" max="30" width="8.875" style="1" customWidth="1"/>
    <col min="31" max="31" width="10.00390625" style="1" customWidth="1"/>
    <col min="32" max="32" width="11.375" style="1" customWidth="1"/>
    <col min="33" max="33" width="12.375" style="1" customWidth="1"/>
    <col min="34" max="36" width="9.125" style="1" customWidth="1"/>
    <col min="37" max="37" width="24.625" style="1" customWidth="1"/>
    <col min="38" max="16384" width="9.125" style="1" customWidth="1"/>
  </cols>
  <sheetData>
    <row r="1" spans="2:33" ht="19.5" customHeight="1">
      <c r="B1" s="429" t="s">
        <v>67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 t="str">
        <f>B1</f>
        <v>Сведения о ходе полевых работ по состоянию на  23 апреля 2020  года</v>
      </c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</row>
    <row r="2" spans="17:33" ht="18.75" customHeight="1" thickBot="1">
      <c r="Q2" s="430" t="s">
        <v>18</v>
      </c>
      <c r="R2" s="430"/>
      <c r="S2" s="430"/>
      <c r="T2" s="2"/>
      <c r="U2" s="3"/>
      <c r="AG2" s="4" t="s">
        <v>18</v>
      </c>
    </row>
    <row r="3" spans="1:33" s="132" customFormat="1" ht="12.75" customHeight="1">
      <c r="A3" s="425" t="s">
        <v>0</v>
      </c>
      <c r="B3" s="42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31" t="s">
        <v>69</v>
      </c>
      <c r="N3" s="415" t="s">
        <v>22</v>
      </c>
      <c r="O3" s="415"/>
      <c r="P3" s="416"/>
      <c r="Q3" s="413" t="s">
        <v>25</v>
      </c>
      <c r="R3" s="415"/>
      <c r="S3" s="416"/>
      <c r="T3" s="425" t="s">
        <v>1</v>
      </c>
      <c r="U3" s="413" t="s">
        <v>34</v>
      </c>
      <c r="V3" s="413" t="s">
        <v>35</v>
      </c>
      <c r="W3" s="419" t="s">
        <v>27</v>
      </c>
      <c r="X3" s="420"/>
      <c r="Y3" s="421"/>
      <c r="Z3" s="410" t="s">
        <v>28</v>
      </c>
      <c r="AA3" s="410" t="s">
        <v>59</v>
      </c>
      <c r="AB3" s="410" t="s">
        <v>36</v>
      </c>
      <c r="AC3" s="410" t="s">
        <v>29</v>
      </c>
      <c r="AD3" s="413" t="s">
        <v>33</v>
      </c>
      <c r="AE3" s="408" t="s">
        <v>31</v>
      </c>
      <c r="AF3" s="408" t="s">
        <v>32</v>
      </c>
      <c r="AG3" s="410" t="s">
        <v>37</v>
      </c>
    </row>
    <row r="4" spans="1:68" s="133" customFormat="1" ht="72" customHeight="1" thickBot="1">
      <c r="A4" s="426"/>
      <c r="B4" s="42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32"/>
      <c r="N4" s="417"/>
      <c r="O4" s="417"/>
      <c r="P4" s="418"/>
      <c r="Q4" s="414"/>
      <c r="R4" s="417"/>
      <c r="S4" s="418"/>
      <c r="T4" s="426"/>
      <c r="U4" s="414"/>
      <c r="V4" s="414"/>
      <c r="W4" s="422"/>
      <c r="X4" s="423"/>
      <c r="Y4" s="424"/>
      <c r="Z4" s="411"/>
      <c r="AA4" s="411"/>
      <c r="AB4" s="411"/>
      <c r="AC4" s="411"/>
      <c r="AD4" s="414"/>
      <c r="AE4" s="409"/>
      <c r="AF4" s="409"/>
      <c r="AG4" s="411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</row>
    <row r="5" spans="1:43" s="5" customFormat="1" ht="23.25" customHeight="1" thickBot="1">
      <c r="A5" s="427"/>
      <c r="B5" s="427"/>
      <c r="C5" s="6" t="s">
        <v>5</v>
      </c>
      <c r="D5" s="7" t="s">
        <v>6</v>
      </c>
      <c r="E5" s="8" t="s">
        <v>7</v>
      </c>
      <c r="F5" s="6" t="s">
        <v>5</v>
      </c>
      <c r="G5" s="7" t="s">
        <v>6</v>
      </c>
      <c r="H5" s="8" t="s">
        <v>7</v>
      </c>
      <c r="I5" s="9" t="s">
        <v>6</v>
      </c>
      <c r="J5" s="9" t="s">
        <v>6</v>
      </c>
      <c r="K5" s="9" t="s">
        <v>6</v>
      </c>
      <c r="L5" s="11" t="s">
        <v>6</v>
      </c>
      <c r="M5" s="253" t="s">
        <v>6</v>
      </c>
      <c r="N5" s="241" t="s">
        <v>5</v>
      </c>
      <c r="O5" s="13" t="s">
        <v>6</v>
      </c>
      <c r="P5" s="14" t="s">
        <v>7</v>
      </c>
      <c r="Q5" s="12" t="s">
        <v>5</v>
      </c>
      <c r="R5" s="13" t="s">
        <v>6</v>
      </c>
      <c r="S5" s="14" t="s">
        <v>7</v>
      </c>
      <c r="T5" s="427"/>
      <c r="U5" s="15" t="s">
        <v>6</v>
      </c>
      <c r="V5" s="15" t="s">
        <v>6</v>
      </c>
      <c r="W5" s="12" t="s">
        <v>5</v>
      </c>
      <c r="X5" s="13" t="s">
        <v>6</v>
      </c>
      <c r="Y5" s="14" t="s">
        <v>7</v>
      </c>
      <c r="Z5" s="10" t="s">
        <v>6</v>
      </c>
      <c r="AA5" s="11" t="s">
        <v>6</v>
      </c>
      <c r="AB5" s="10" t="s">
        <v>6</v>
      </c>
      <c r="AC5" s="11" t="s">
        <v>30</v>
      </c>
      <c r="AD5" s="16" t="s">
        <v>6</v>
      </c>
      <c r="AE5" s="11" t="s">
        <v>6</v>
      </c>
      <c r="AF5" s="10" t="s">
        <v>6</v>
      </c>
      <c r="AG5" s="11" t="s">
        <v>6</v>
      </c>
      <c r="AH5" s="17"/>
      <c r="AI5" s="17"/>
      <c r="AJ5" s="18"/>
      <c r="AK5" s="19"/>
      <c r="AL5" s="18"/>
      <c r="AM5" s="17"/>
      <c r="AN5" s="17"/>
      <c r="AO5" s="17"/>
      <c r="AP5" s="17"/>
      <c r="AQ5" s="18"/>
    </row>
    <row r="6" spans="1:43" s="5" customFormat="1" ht="23.25" customHeight="1" thickBot="1">
      <c r="A6" s="97">
        <v>1</v>
      </c>
      <c r="B6" s="97">
        <v>2</v>
      </c>
      <c r="C6" s="6">
        <v>3</v>
      </c>
      <c r="D6" s="7">
        <v>4</v>
      </c>
      <c r="E6" s="8">
        <v>5</v>
      </c>
      <c r="F6" s="6">
        <v>6</v>
      </c>
      <c r="G6" s="7">
        <v>7</v>
      </c>
      <c r="H6" s="8">
        <v>8</v>
      </c>
      <c r="I6" s="94">
        <v>9</v>
      </c>
      <c r="J6" s="94">
        <v>10</v>
      </c>
      <c r="K6" s="94">
        <v>11</v>
      </c>
      <c r="L6" s="96">
        <v>12</v>
      </c>
      <c r="M6" s="254"/>
      <c r="N6" s="242">
        <v>13</v>
      </c>
      <c r="O6" s="7">
        <v>14</v>
      </c>
      <c r="P6" s="8">
        <v>15</v>
      </c>
      <c r="Q6" s="6">
        <v>16</v>
      </c>
      <c r="R6" s="7">
        <v>17</v>
      </c>
      <c r="S6" s="8">
        <v>18</v>
      </c>
      <c r="T6" s="93"/>
      <c r="U6" s="97">
        <v>19</v>
      </c>
      <c r="V6" s="97">
        <v>20</v>
      </c>
      <c r="W6" s="6">
        <v>21</v>
      </c>
      <c r="X6" s="7">
        <v>22</v>
      </c>
      <c r="Y6" s="8">
        <v>23</v>
      </c>
      <c r="Z6" s="95">
        <v>24</v>
      </c>
      <c r="AA6" s="96">
        <v>25</v>
      </c>
      <c r="AB6" s="95">
        <v>26</v>
      </c>
      <c r="AC6" s="96">
        <v>27</v>
      </c>
      <c r="AD6" s="95">
        <v>28</v>
      </c>
      <c r="AE6" s="119">
        <v>29</v>
      </c>
      <c r="AF6" s="11">
        <v>30</v>
      </c>
      <c r="AG6" s="96">
        <v>31</v>
      </c>
      <c r="AH6" s="17"/>
      <c r="AI6" s="17"/>
      <c r="AJ6" s="18"/>
      <c r="AK6" s="19"/>
      <c r="AL6" s="18"/>
      <c r="AM6" s="17"/>
      <c r="AN6" s="17"/>
      <c r="AO6" s="17"/>
      <c r="AP6" s="17"/>
      <c r="AQ6" s="18"/>
    </row>
    <row r="7" spans="1:43" s="5" customFormat="1" ht="16.5" customHeight="1">
      <c r="A7" s="127" t="s">
        <v>8</v>
      </c>
      <c r="B7" s="124" t="s">
        <v>39</v>
      </c>
      <c r="C7" s="101">
        <v>675</v>
      </c>
      <c r="D7" s="102"/>
      <c r="E7" s="103"/>
      <c r="F7" s="101">
        <v>250</v>
      </c>
      <c r="G7" s="107"/>
      <c r="H7" s="103"/>
      <c r="I7" s="109"/>
      <c r="J7" s="109"/>
      <c r="K7" s="109"/>
      <c r="L7" s="111"/>
      <c r="M7" s="255"/>
      <c r="N7" s="170"/>
      <c r="O7" s="107"/>
      <c r="P7" s="112"/>
      <c r="Q7" s="101"/>
      <c r="R7" s="114"/>
      <c r="S7" s="103"/>
      <c r="T7" s="98" t="str">
        <f>B7</f>
        <v>АО "Чаадаевское"</v>
      </c>
      <c r="U7" s="111"/>
      <c r="V7" s="111"/>
      <c r="W7" s="101">
        <v>425</v>
      </c>
      <c r="X7" s="102"/>
      <c r="Y7" s="103"/>
      <c r="Z7" s="117"/>
      <c r="AA7" s="109"/>
      <c r="AB7" s="120"/>
      <c r="AC7" s="111"/>
      <c r="AD7" s="120"/>
      <c r="AE7" s="123"/>
      <c r="AF7" s="123"/>
      <c r="AG7" s="120">
        <v>60</v>
      </c>
      <c r="AH7" s="31"/>
      <c r="AI7" s="31"/>
      <c r="AJ7" s="18"/>
      <c r="AK7" s="17"/>
      <c r="AL7" s="18"/>
      <c r="AM7" s="31"/>
      <c r="AN7" s="31"/>
      <c r="AO7" s="31"/>
      <c r="AP7" s="31"/>
      <c r="AQ7" s="18"/>
    </row>
    <row r="8" spans="1:43" ht="17.25" customHeight="1">
      <c r="A8" s="37" t="s">
        <v>9</v>
      </c>
      <c r="B8" s="125" t="s">
        <v>40</v>
      </c>
      <c r="C8" s="33">
        <v>2134</v>
      </c>
      <c r="D8" s="34"/>
      <c r="E8" s="35"/>
      <c r="F8" s="33">
        <v>659</v>
      </c>
      <c r="G8" s="233">
        <f>I8+J8+K8+L8</f>
        <v>161</v>
      </c>
      <c r="H8" s="232">
        <f>G8/F8*100</f>
        <v>24.430955993930198</v>
      </c>
      <c r="I8" s="37"/>
      <c r="J8" s="37"/>
      <c r="K8" s="37">
        <v>161</v>
      </c>
      <c r="L8" s="37"/>
      <c r="M8" s="256">
        <v>124</v>
      </c>
      <c r="N8" s="243"/>
      <c r="O8" s="36"/>
      <c r="P8" s="38"/>
      <c r="Q8" s="39"/>
      <c r="R8" s="40"/>
      <c r="S8" s="35"/>
      <c r="T8" s="99" t="str">
        <f>B8</f>
        <v>ООО "Борисоглебское"</v>
      </c>
      <c r="U8" s="48"/>
      <c r="V8" s="48"/>
      <c r="W8" s="33">
        <v>684</v>
      </c>
      <c r="X8" s="34"/>
      <c r="Y8" s="35"/>
      <c r="Z8" s="32"/>
      <c r="AA8" s="37"/>
      <c r="AB8" s="42"/>
      <c r="AC8" s="37"/>
      <c r="AD8" s="43"/>
      <c r="AE8" s="197">
        <v>676</v>
      </c>
      <c r="AF8" s="197">
        <v>500</v>
      </c>
      <c r="AG8" s="43">
        <v>335</v>
      </c>
      <c r="AH8" s="31"/>
      <c r="AI8" s="31"/>
      <c r="AJ8" s="18"/>
      <c r="AK8" s="17"/>
      <c r="AL8" s="18"/>
      <c r="AM8" s="31"/>
      <c r="AN8" s="31"/>
      <c r="AO8" s="31"/>
      <c r="AP8" s="31"/>
      <c r="AQ8" s="18"/>
    </row>
    <row r="9" spans="1:43" s="132" customFormat="1" ht="20.25" customHeight="1">
      <c r="A9" s="228" t="s">
        <v>10</v>
      </c>
      <c r="B9" s="229" t="s">
        <v>41</v>
      </c>
      <c r="C9" s="230">
        <v>400</v>
      </c>
      <c r="D9" s="231"/>
      <c r="E9" s="232"/>
      <c r="F9" s="230">
        <v>100</v>
      </c>
      <c r="G9" s="233">
        <f>I9+J9+K9+L9</f>
        <v>10</v>
      </c>
      <c r="H9" s="232">
        <f>G9/F9*100</f>
        <v>10</v>
      </c>
      <c r="I9" s="228"/>
      <c r="J9" s="228"/>
      <c r="K9" s="228">
        <v>10</v>
      </c>
      <c r="L9" s="228"/>
      <c r="M9" s="256"/>
      <c r="N9" s="244"/>
      <c r="O9" s="233"/>
      <c r="P9" s="235"/>
      <c r="Q9" s="236"/>
      <c r="R9" s="237"/>
      <c r="S9" s="232"/>
      <c r="T9" s="238" t="str">
        <f aca="true" t="shared" si="0" ref="T9:T17">B9</f>
        <v>СПК "Булатниково"</v>
      </c>
      <c r="U9" s="228"/>
      <c r="V9" s="228"/>
      <c r="W9" s="230">
        <v>300</v>
      </c>
      <c r="X9" s="231"/>
      <c r="Y9" s="232"/>
      <c r="Z9" s="239"/>
      <c r="AA9" s="228"/>
      <c r="AB9" s="197"/>
      <c r="AC9" s="228"/>
      <c r="AD9" s="240"/>
      <c r="AE9" s="197">
        <v>50</v>
      </c>
      <c r="AF9" s="197"/>
      <c r="AG9" s="240">
        <v>20</v>
      </c>
      <c r="AH9" s="208"/>
      <c r="AI9" s="208"/>
      <c r="AJ9" s="133"/>
      <c r="AK9" s="212"/>
      <c r="AL9" s="133"/>
      <c r="AM9" s="208"/>
      <c r="AN9" s="208"/>
      <c r="AO9" s="208"/>
      <c r="AP9" s="208"/>
      <c r="AQ9" s="133"/>
    </row>
    <row r="10" spans="1:43" ht="18.75" customHeight="1">
      <c r="A10" s="37" t="s">
        <v>11</v>
      </c>
      <c r="B10" s="125" t="s">
        <v>42</v>
      </c>
      <c r="C10" s="33">
        <v>312</v>
      </c>
      <c r="D10" s="44"/>
      <c r="E10" s="45"/>
      <c r="F10" s="46"/>
      <c r="G10" s="47"/>
      <c r="H10" s="45"/>
      <c r="I10" s="48"/>
      <c r="J10" s="48"/>
      <c r="K10" s="48"/>
      <c r="L10" s="48"/>
      <c r="M10" s="256"/>
      <c r="N10" s="245"/>
      <c r="O10" s="47"/>
      <c r="P10" s="45"/>
      <c r="Q10" s="33"/>
      <c r="R10" s="34"/>
      <c r="S10" s="35"/>
      <c r="T10" s="99" t="str">
        <f t="shared" si="0"/>
        <v>ООО ГК "Сельхозпродукт"</v>
      </c>
      <c r="U10" s="48"/>
      <c r="V10" s="48"/>
      <c r="W10" s="33">
        <v>312</v>
      </c>
      <c r="X10" s="34"/>
      <c r="Y10" s="35"/>
      <c r="Z10" s="32"/>
      <c r="AA10" s="37"/>
      <c r="AB10" s="42"/>
      <c r="AC10" s="37"/>
      <c r="AD10" s="43"/>
      <c r="AE10" s="42"/>
      <c r="AF10" s="42">
        <v>345</v>
      </c>
      <c r="AG10" s="49">
        <v>120</v>
      </c>
      <c r="AH10" s="31"/>
      <c r="AI10" s="31"/>
      <c r="AJ10" s="18"/>
      <c r="AK10" s="17"/>
      <c r="AL10" s="18"/>
      <c r="AM10" s="31"/>
      <c r="AN10" s="31"/>
      <c r="AO10" s="31"/>
      <c r="AP10" s="31"/>
      <c r="AQ10" s="18"/>
    </row>
    <row r="11" spans="1:43" ht="18.75" customHeight="1">
      <c r="A11" s="37" t="s">
        <v>12</v>
      </c>
      <c r="B11" s="125" t="s">
        <v>43</v>
      </c>
      <c r="C11" s="46">
        <v>441</v>
      </c>
      <c r="D11" s="44"/>
      <c r="E11" s="45"/>
      <c r="F11" s="46">
        <v>206</v>
      </c>
      <c r="G11" s="47"/>
      <c r="H11" s="45"/>
      <c r="I11" s="48"/>
      <c r="J11" s="48"/>
      <c r="K11" s="48"/>
      <c r="L11" s="48"/>
      <c r="M11" s="256"/>
      <c r="N11" s="245"/>
      <c r="O11" s="47"/>
      <c r="P11" s="45"/>
      <c r="Q11" s="50"/>
      <c r="R11" s="44"/>
      <c r="S11" s="35"/>
      <c r="T11" s="99" t="str">
        <f t="shared" si="0"/>
        <v>ООО "Маяк"</v>
      </c>
      <c r="U11" s="48"/>
      <c r="V11" s="48"/>
      <c r="W11" s="46">
        <v>235</v>
      </c>
      <c r="X11" s="44"/>
      <c r="Y11" s="45"/>
      <c r="Z11" s="41"/>
      <c r="AA11" s="48"/>
      <c r="AB11" s="49"/>
      <c r="AC11" s="48"/>
      <c r="AD11" s="49"/>
      <c r="AE11" s="49"/>
      <c r="AF11" s="49"/>
      <c r="AG11" s="49"/>
      <c r="AH11" s="31"/>
      <c r="AI11" s="31"/>
      <c r="AJ11" s="18"/>
      <c r="AK11" s="17"/>
      <c r="AL11" s="18"/>
      <c r="AM11" s="31"/>
      <c r="AN11" s="31"/>
      <c r="AO11" s="31"/>
      <c r="AP11" s="31"/>
      <c r="AQ11" s="18"/>
    </row>
    <row r="12" spans="1:43" ht="18" customHeight="1">
      <c r="A12" s="37" t="s">
        <v>13</v>
      </c>
      <c r="B12" s="125" t="s">
        <v>44</v>
      </c>
      <c r="C12" s="33">
        <v>920</v>
      </c>
      <c r="D12" s="44"/>
      <c r="E12" s="45"/>
      <c r="F12" s="46">
        <v>210</v>
      </c>
      <c r="G12" s="47"/>
      <c r="H12" s="45"/>
      <c r="I12" s="48"/>
      <c r="J12" s="48"/>
      <c r="K12" s="48"/>
      <c r="L12" s="48"/>
      <c r="M12" s="256"/>
      <c r="N12" s="245">
        <v>200</v>
      </c>
      <c r="O12" s="47"/>
      <c r="P12" s="45"/>
      <c r="Q12" s="33">
        <v>50</v>
      </c>
      <c r="R12" s="34"/>
      <c r="S12" s="35"/>
      <c r="T12" s="99" t="str">
        <f t="shared" si="0"/>
        <v>ООО "Степаньковское"</v>
      </c>
      <c r="U12" s="48"/>
      <c r="V12" s="48"/>
      <c r="W12" s="33">
        <v>460</v>
      </c>
      <c r="X12" s="34"/>
      <c r="Y12" s="35"/>
      <c r="Z12" s="41"/>
      <c r="AA12" s="37"/>
      <c r="AB12" s="43"/>
      <c r="AC12" s="37"/>
      <c r="AD12" s="43"/>
      <c r="AE12" s="43"/>
      <c r="AF12" s="43"/>
      <c r="AG12" s="49"/>
      <c r="AH12" s="31"/>
      <c r="AI12" s="31"/>
      <c r="AJ12" s="18"/>
      <c r="AK12" s="17"/>
      <c r="AL12" s="18"/>
      <c r="AM12" s="31"/>
      <c r="AN12" s="31"/>
      <c r="AO12" s="31"/>
      <c r="AP12" s="31"/>
      <c r="AQ12" s="18"/>
    </row>
    <row r="13" spans="1:43" ht="18.75" customHeight="1">
      <c r="A13" s="37" t="s">
        <v>14</v>
      </c>
      <c r="B13" s="125" t="s">
        <v>46</v>
      </c>
      <c r="C13" s="33">
        <v>30</v>
      </c>
      <c r="D13" s="44"/>
      <c r="E13" s="45"/>
      <c r="F13" s="46">
        <v>20</v>
      </c>
      <c r="G13" s="47"/>
      <c r="H13" s="45"/>
      <c r="I13" s="48"/>
      <c r="J13" s="48"/>
      <c r="K13" s="48"/>
      <c r="L13" s="48"/>
      <c r="M13" s="256"/>
      <c r="N13" s="245"/>
      <c r="O13" s="47"/>
      <c r="P13" s="45"/>
      <c r="Q13" s="33"/>
      <c r="R13" s="34"/>
      <c r="S13" s="35"/>
      <c r="T13" s="99" t="str">
        <f t="shared" si="0"/>
        <v>СПК "Кедр"</v>
      </c>
      <c r="U13" s="48"/>
      <c r="V13" s="48"/>
      <c r="W13" s="33">
        <v>10</v>
      </c>
      <c r="X13" s="34"/>
      <c r="Y13" s="35"/>
      <c r="Z13" s="32"/>
      <c r="AA13" s="37"/>
      <c r="AB13" s="43"/>
      <c r="AC13" s="37"/>
      <c r="AD13" s="43"/>
      <c r="AE13" s="43"/>
      <c r="AF13" s="43"/>
      <c r="AG13" s="49"/>
      <c r="AH13" s="31"/>
      <c r="AI13" s="31"/>
      <c r="AJ13" s="18"/>
      <c r="AK13" s="17"/>
      <c r="AL13" s="18"/>
      <c r="AM13" s="31"/>
      <c r="AN13" s="31"/>
      <c r="AO13" s="31"/>
      <c r="AP13" s="31"/>
      <c r="AQ13" s="18"/>
    </row>
    <row r="14" spans="1:43" ht="18.75" customHeight="1">
      <c r="A14" s="37" t="s">
        <v>15</v>
      </c>
      <c r="B14" s="125" t="s">
        <v>47</v>
      </c>
      <c r="C14" s="33">
        <v>240</v>
      </c>
      <c r="D14" s="34"/>
      <c r="E14" s="35"/>
      <c r="F14" s="33">
        <v>185</v>
      </c>
      <c r="G14" s="233">
        <f>I14+J14+K14+L14</f>
        <v>60</v>
      </c>
      <c r="H14" s="35">
        <f>G14/F14*100</f>
        <v>32.432432432432435</v>
      </c>
      <c r="I14" s="37"/>
      <c r="J14" s="37"/>
      <c r="K14" s="37">
        <v>60</v>
      </c>
      <c r="L14" s="37"/>
      <c r="M14" s="256"/>
      <c r="N14" s="243"/>
      <c r="O14" s="36"/>
      <c r="P14" s="45"/>
      <c r="Q14" s="39"/>
      <c r="R14" s="34"/>
      <c r="S14" s="35"/>
      <c r="T14" s="99" t="str">
        <f t="shared" si="0"/>
        <v>СПК "Стригинский"</v>
      </c>
      <c r="U14" s="48"/>
      <c r="V14" s="48"/>
      <c r="W14" s="33">
        <v>55</v>
      </c>
      <c r="X14" s="34"/>
      <c r="Y14" s="35"/>
      <c r="Z14" s="32"/>
      <c r="AA14" s="37"/>
      <c r="AB14" s="43"/>
      <c r="AC14" s="37"/>
      <c r="AD14" s="43"/>
      <c r="AE14" s="43"/>
      <c r="AF14" s="43"/>
      <c r="AG14" s="49">
        <v>110</v>
      </c>
      <c r="AH14" s="31"/>
      <c r="AI14" s="31"/>
      <c r="AJ14" s="18"/>
      <c r="AK14" s="17"/>
      <c r="AL14" s="18"/>
      <c r="AM14" s="31"/>
      <c r="AN14" s="31"/>
      <c r="AO14" s="31"/>
      <c r="AP14" s="31"/>
      <c r="AQ14" s="18"/>
    </row>
    <row r="15" spans="1:43" ht="19.5" customHeight="1">
      <c r="A15" s="37" t="s">
        <v>16</v>
      </c>
      <c r="B15" s="125" t="s">
        <v>50</v>
      </c>
      <c r="C15" s="33">
        <v>48</v>
      </c>
      <c r="D15" s="34"/>
      <c r="E15" s="35"/>
      <c r="F15" s="33"/>
      <c r="G15" s="36"/>
      <c r="H15" s="35"/>
      <c r="I15" s="37"/>
      <c r="J15" s="37"/>
      <c r="K15" s="37"/>
      <c r="L15" s="37"/>
      <c r="M15" s="256"/>
      <c r="N15" s="243"/>
      <c r="O15" s="36"/>
      <c r="P15" s="38"/>
      <c r="Q15" s="39"/>
      <c r="R15" s="34"/>
      <c r="S15" s="35"/>
      <c r="T15" s="99" t="str">
        <f t="shared" si="0"/>
        <v>СПК "Мир"</v>
      </c>
      <c r="U15" s="48"/>
      <c r="V15" s="48"/>
      <c r="W15" s="33">
        <v>48</v>
      </c>
      <c r="X15" s="34"/>
      <c r="Y15" s="35"/>
      <c r="Z15" s="32"/>
      <c r="AA15" s="37"/>
      <c r="AB15" s="43"/>
      <c r="AC15" s="37"/>
      <c r="AD15" s="43"/>
      <c r="AE15" s="43"/>
      <c r="AF15" s="43"/>
      <c r="AG15" s="43"/>
      <c r="AH15" s="55"/>
      <c r="AI15" s="55"/>
      <c r="AJ15" s="18"/>
      <c r="AK15" s="17"/>
      <c r="AL15" s="18"/>
      <c r="AM15" s="31"/>
      <c r="AN15" s="31"/>
      <c r="AO15" s="31"/>
      <c r="AP15" s="31"/>
      <c r="AQ15" s="18"/>
    </row>
    <row r="16" spans="1:43" ht="19.5" customHeight="1">
      <c r="A16" s="37" t="s">
        <v>17</v>
      </c>
      <c r="B16" s="125" t="s">
        <v>54</v>
      </c>
      <c r="C16" s="33">
        <v>70</v>
      </c>
      <c r="D16" s="34"/>
      <c r="E16" s="35"/>
      <c r="F16" s="33"/>
      <c r="G16" s="36"/>
      <c r="H16" s="35"/>
      <c r="I16" s="37"/>
      <c r="J16" s="37"/>
      <c r="K16" s="37"/>
      <c r="L16" s="37"/>
      <c r="M16" s="256"/>
      <c r="N16" s="243"/>
      <c r="O16" s="36"/>
      <c r="P16" s="38"/>
      <c r="Q16" s="39"/>
      <c r="R16" s="34"/>
      <c r="S16" s="35"/>
      <c r="T16" s="99" t="str">
        <f t="shared" si="0"/>
        <v>ООО "Преображение"</v>
      </c>
      <c r="U16" s="48"/>
      <c r="V16" s="48"/>
      <c r="W16" s="33">
        <v>70</v>
      </c>
      <c r="X16" s="34"/>
      <c r="Y16" s="35"/>
      <c r="Z16" s="32"/>
      <c r="AA16" s="37"/>
      <c r="AB16" s="43"/>
      <c r="AC16" s="37"/>
      <c r="AD16" s="43"/>
      <c r="AE16" s="43"/>
      <c r="AF16" s="43"/>
      <c r="AG16" s="43"/>
      <c r="AH16" s="55"/>
      <c r="AI16" s="55"/>
      <c r="AJ16" s="18"/>
      <c r="AK16" s="17"/>
      <c r="AL16" s="18"/>
      <c r="AM16" s="31"/>
      <c r="AN16" s="31"/>
      <c r="AO16" s="31"/>
      <c r="AP16" s="31"/>
      <c r="AQ16" s="18"/>
    </row>
    <row r="17" spans="1:43" ht="19.5" customHeight="1">
      <c r="A17" s="37" t="s">
        <v>38</v>
      </c>
      <c r="B17" s="125" t="s">
        <v>55</v>
      </c>
      <c r="C17" s="33">
        <v>150</v>
      </c>
      <c r="D17" s="34"/>
      <c r="E17" s="35"/>
      <c r="F17" s="33">
        <v>150</v>
      </c>
      <c r="G17" s="36"/>
      <c r="H17" s="35"/>
      <c r="I17" s="37"/>
      <c r="J17" s="37"/>
      <c r="K17" s="37"/>
      <c r="L17" s="37"/>
      <c r="M17" s="256"/>
      <c r="N17" s="243"/>
      <c r="O17" s="36"/>
      <c r="P17" s="38"/>
      <c r="Q17" s="39"/>
      <c r="R17" s="34"/>
      <c r="S17" s="35"/>
      <c r="T17" s="99" t="str">
        <f t="shared" si="0"/>
        <v>АО ПЗ "Нива"</v>
      </c>
      <c r="U17" s="48"/>
      <c r="V17" s="48"/>
      <c r="W17" s="33"/>
      <c r="X17" s="34"/>
      <c r="Y17" s="35"/>
      <c r="Z17" s="32"/>
      <c r="AA17" s="37"/>
      <c r="AB17" s="43"/>
      <c r="AC17" s="37"/>
      <c r="AD17" s="43"/>
      <c r="AE17" s="43"/>
      <c r="AF17" s="43"/>
      <c r="AG17" s="43"/>
      <c r="AH17" s="55"/>
      <c r="AI17" s="55"/>
      <c r="AJ17" s="18"/>
      <c r="AK17" s="17"/>
      <c r="AL17" s="18"/>
      <c r="AM17" s="31"/>
      <c r="AN17" s="31"/>
      <c r="AO17" s="31"/>
      <c r="AP17" s="31"/>
      <c r="AQ17" s="18"/>
    </row>
    <row r="18" spans="1:43" ht="18.75" customHeight="1" thickBot="1">
      <c r="A18" s="110"/>
      <c r="B18" s="126"/>
      <c r="C18" s="104"/>
      <c r="D18" s="105"/>
      <c r="E18" s="106"/>
      <c r="F18" s="104"/>
      <c r="G18" s="108"/>
      <c r="H18" s="106"/>
      <c r="I18" s="110"/>
      <c r="J18" s="110"/>
      <c r="K18" s="110"/>
      <c r="L18" s="110"/>
      <c r="M18" s="257"/>
      <c r="N18" s="246"/>
      <c r="O18" s="108"/>
      <c r="P18" s="113"/>
      <c r="Q18" s="115"/>
      <c r="R18" s="105"/>
      <c r="S18" s="106"/>
      <c r="T18" s="100"/>
      <c r="U18" s="116"/>
      <c r="V18" s="116"/>
      <c r="W18" s="104"/>
      <c r="X18" s="105"/>
      <c r="Y18" s="106"/>
      <c r="Z18" s="118"/>
      <c r="AA18" s="110"/>
      <c r="AB18" s="121"/>
      <c r="AC18" s="110"/>
      <c r="AD18" s="122"/>
      <c r="AE18" s="122"/>
      <c r="AF18" s="122"/>
      <c r="AG18" s="122"/>
      <c r="AH18" s="31"/>
      <c r="AI18" s="31"/>
      <c r="AJ18" s="18"/>
      <c r="AK18" s="17"/>
      <c r="AL18" s="18"/>
      <c r="AM18" s="31"/>
      <c r="AN18" s="31"/>
      <c r="AO18" s="31"/>
      <c r="AP18" s="31"/>
      <c r="AQ18" s="18"/>
    </row>
    <row r="19" spans="1:43" ht="20.25" customHeight="1" thickBot="1">
      <c r="A19" s="62" t="s">
        <v>2</v>
      </c>
      <c r="B19" s="56" t="s">
        <v>3</v>
      </c>
      <c r="C19" s="57">
        <f>SUM(C7:C18)</f>
        <v>5420</v>
      </c>
      <c r="D19" s="65"/>
      <c r="E19" s="58"/>
      <c r="F19" s="57">
        <f>SUM(F7:F17)</f>
        <v>1780</v>
      </c>
      <c r="G19" s="59">
        <f>SUM(G7:G18)</f>
        <v>231</v>
      </c>
      <c r="H19" s="58">
        <f>G19/F19*100</f>
        <v>12.977528089887642</v>
      </c>
      <c r="I19" s="60"/>
      <c r="J19" s="60"/>
      <c r="K19" s="60">
        <f>SUM(K7:K18)</f>
        <v>231</v>
      </c>
      <c r="L19" s="62"/>
      <c r="M19" s="258">
        <f>SUM(M7:M18)</f>
        <v>124</v>
      </c>
      <c r="N19" s="247">
        <f>SUM(N10:N17)</f>
        <v>200</v>
      </c>
      <c r="O19" s="64"/>
      <c r="P19" s="58"/>
      <c r="Q19" s="57">
        <f>SUM(Q10:Q17)</f>
        <v>50</v>
      </c>
      <c r="R19" s="65"/>
      <c r="S19" s="58"/>
      <c r="T19" s="56" t="s">
        <v>3</v>
      </c>
      <c r="U19" s="66"/>
      <c r="V19" s="66"/>
      <c r="W19" s="57">
        <f>SUM(W7:W18)</f>
        <v>2599</v>
      </c>
      <c r="X19" s="65"/>
      <c r="Y19" s="58"/>
      <c r="Z19" s="61"/>
      <c r="AA19" s="62"/>
      <c r="AB19" s="69"/>
      <c r="AC19" s="62"/>
      <c r="AD19" s="67"/>
      <c r="AE19" s="69">
        <f>SUM(AE7:AE18)</f>
        <v>726</v>
      </c>
      <c r="AF19" s="69">
        <f>SUM(AF7:AF18)</f>
        <v>845</v>
      </c>
      <c r="AG19" s="69">
        <f>SUM(AG7:AG18)</f>
        <v>645</v>
      </c>
      <c r="AH19" s="31"/>
      <c r="AI19" s="31"/>
      <c r="AJ19" s="18"/>
      <c r="AK19" s="17"/>
      <c r="AL19" s="18"/>
      <c r="AM19" s="31"/>
      <c r="AN19" s="31"/>
      <c r="AO19" s="31"/>
      <c r="AP19" s="31"/>
      <c r="AQ19" s="18"/>
    </row>
    <row r="20" spans="1:43" ht="24" customHeight="1" thickBot="1" thickTop="1">
      <c r="A20" s="82" t="s">
        <v>8</v>
      </c>
      <c r="B20" s="83" t="s">
        <v>45</v>
      </c>
      <c r="C20" s="57">
        <v>779</v>
      </c>
      <c r="D20" s="65"/>
      <c r="E20" s="58"/>
      <c r="F20" s="72">
        <v>106</v>
      </c>
      <c r="G20" s="78">
        <f>I20+J20+K20+L20</f>
        <v>40</v>
      </c>
      <c r="H20" s="74">
        <f>G20/F20*100</f>
        <v>37.735849056603776</v>
      </c>
      <c r="I20" s="24"/>
      <c r="J20" s="24">
        <v>40</v>
      </c>
      <c r="K20" s="24"/>
      <c r="L20" s="28"/>
      <c r="M20" s="259"/>
      <c r="N20" s="248"/>
      <c r="O20" s="23"/>
      <c r="P20" s="22"/>
      <c r="Q20" s="84"/>
      <c r="R20" s="21"/>
      <c r="S20" s="22"/>
      <c r="T20" s="83" t="str">
        <f>B20</f>
        <v>СПК "Муромский"</v>
      </c>
      <c r="U20" s="27"/>
      <c r="V20" s="83"/>
      <c r="W20" s="20">
        <v>673</v>
      </c>
      <c r="X20" s="21"/>
      <c r="Y20" s="22"/>
      <c r="Z20" s="25"/>
      <c r="AA20" s="28"/>
      <c r="AB20" s="29"/>
      <c r="AC20" s="28"/>
      <c r="AD20" s="30"/>
      <c r="AE20" s="85">
        <v>350</v>
      </c>
      <c r="AF20" s="85">
        <v>600</v>
      </c>
      <c r="AG20" s="29">
        <v>110</v>
      </c>
      <c r="AH20" s="31"/>
      <c r="AI20" s="31"/>
      <c r="AJ20" s="18"/>
      <c r="AK20" s="86"/>
      <c r="AL20" s="18"/>
      <c r="AM20" s="31"/>
      <c r="AN20" s="31"/>
      <c r="AO20" s="31"/>
      <c r="AP20" s="31"/>
      <c r="AQ20" s="18"/>
    </row>
    <row r="21" spans="1:43" ht="24" customHeight="1" thickBot="1" thickTop="1">
      <c r="A21" s="213" t="s">
        <v>9</v>
      </c>
      <c r="B21" s="214" t="s">
        <v>49</v>
      </c>
      <c r="C21" s="57"/>
      <c r="D21" s="65"/>
      <c r="E21" s="58"/>
      <c r="F21" s="72"/>
      <c r="G21" s="78"/>
      <c r="H21" s="74"/>
      <c r="I21" s="215"/>
      <c r="J21" s="215"/>
      <c r="K21" s="215"/>
      <c r="L21" s="216"/>
      <c r="M21" s="260"/>
      <c r="N21" s="249"/>
      <c r="O21" s="218"/>
      <c r="P21" s="219"/>
      <c r="Q21" s="220"/>
      <c r="R21" s="221"/>
      <c r="S21" s="219"/>
      <c r="T21" s="214" t="str">
        <f>B21</f>
        <v>ЗАО "Выбор"</v>
      </c>
      <c r="U21" s="222"/>
      <c r="V21" s="214"/>
      <c r="W21" s="223"/>
      <c r="X21" s="221"/>
      <c r="Y21" s="219"/>
      <c r="Z21" s="224"/>
      <c r="AA21" s="216"/>
      <c r="AB21" s="225"/>
      <c r="AC21" s="216"/>
      <c r="AD21" s="226"/>
      <c r="AE21" s="227"/>
      <c r="AF21" s="227"/>
      <c r="AG21" s="225"/>
      <c r="AH21" s="31"/>
      <c r="AI21" s="31"/>
      <c r="AJ21" s="18"/>
      <c r="AK21" s="86"/>
      <c r="AL21" s="18"/>
      <c r="AM21" s="31"/>
      <c r="AN21" s="31"/>
      <c r="AO21" s="31"/>
      <c r="AP21" s="31"/>
      <c r="AQ21" s="18"/>
    </row>
    <row r="22" spans="1:43" ht="21" customHeight="1" thickBot="1" thickTop="1">
      <c r="A22" s="87" t="s">
        <v>2</v>
      </c>
      <c r="B22" s="71" t="s">
        <v>4</v>
      </c>
      <c r="C22" s="72">
        <f>SUM(C20:C21)</f>
        <v>779</v>
      </c>
      <c r="D22" s="73"/>
      <c r="E22" s="74"/>
      <c r="F22" s="72">
        <f>SUM(F20:F20)</f>
        <v>106</v>
      </c>
      <c r="G22" s="78">
        <f>SUM(G20:G21)</f>
        <v>40</v>
      </c>
      <c r="H22" s="74">
        <f>G22/F22*100</f>
        <v>37.735849056603776</v>
      </c>
      <c r="I22" s="75"/>
      <c r="J22" s="75">
        <f>SUM(J20:J21)</f>
        <v>40</v>
      </c>
      <c r="K22" s="75"/>
      <c r="L22" s="70"/>
      <c r="M22" s="261"/>
      <c r="N22" s="250"/>
      <c r="O22" s="78"/>
      <c r="P22" s="74"/>
      <c r="Q22" s="72"/>
      <c r="R22" s="73"/>
      <c r="S22" s="74"/>
      <c r="T22" s="88" t="s">
        <v>4</v>
      </c>
      <c r="U22" s="87"/>
      <c r="V22" s="88"/>
      <c r="W22" s="72">
        <f>SUM(W20:W20)</f>
        <v>673</v>
      </c>
      <c r="X22" s="73"/>
      <c r="Y22" s="74"/>
      <c r="Z22" s="76"/>
      <c r="AA22" s="70"/>
      <c r="AB22" s="79"/>
      <c r="AC22" s="70"/>
      <c r="AD22" s="80"/>
      <c r="AE22" s="79">
        <f>SUM(AE20:AE21)</f>
        <v>350</v>
      </c>
      <c r="AF22" s="79">
        <f>SUM(AF20:AF21)</f>
        <v>600</v>
      </c>
      <c r="AG22" s="79">
        <f>SUM(AG20:AG21)</f>
        <v>110</v>
      </c>
      <c r="AH22" s="31"/>
      <c r="AI22" s="31"/>
      <c r="AJ22" s="18"/>
      <c r="AK22" s="17"/>
      <c r="AL22" s="18"/>
      <c r="AM22" s="31"/>
      <c r="AN22" s="31"/>
      <c r="AO22" s="31"/>
      <c r="AP22" s="31"/>
      <c r="AQ22" s="18"/>
    </row>
    <row r="23" spans="1:43" s="132" customFormat="1" ht="21" customHeight="1" thickBot="1" thickTop="1">
      <c r="A23" s="198"/>
      <c r="B23" s="199" t="s">
        <v>26</v>
      </c>
      <c r="C23" s="198">
        <f>C19+C22</f>
        <v>6199</v>
      </c>
      <c r="D23" s="200"/>
      <c r="E23" s="201"/>
      <c r="F23" s="198">
        <f>F19+F22</f>
        <v>1886</v>
      </c>
      <c r="G23" s="202">
        <f>G22+G19</f>
        <v>271</v>
      </c>
      <c r="H23" s="201">
        <f>G23/F23*100</f>
        <v>14.369034994697774</v>
      </c>
      <c r="I23" s="203"/>
      <c r="J23" s="203">
        <f>J19+J22</f>
        <v>40</v>
      </c>
      <c r="K23" s="203">
        <f>K19+K22</f>
        <v>231</v>
      </c>
      <c r="L23" s="204"/>
      <c r="M23" s="260">
        <f>M19+M22</f>
        <v>124</v>
      </c>
      <c r="N23" s="251">
        <f>N19+N22</f>
        <v>200</v>
      </c>
      <c r="O23" s="202"/>
      <c r="P23" s="201"/>
      <c r="Q23" s="198">
        <f>Q19+Q22</f>
        <v>50</v>
      </c>
      <c r="R23" s="200"/>
      <c r="S23" s="201"/>
      <c r="T23" s="206" t="s">
        <v>26</v>
      </c>
      <c r="U23" s="207"/>
      <c r="V23" s="207"/>
      <c r="W23" s="198">
        <f>W20+W19</f>
        <v>3272</v>
      </c>
      <c r="X23" s="200"/>
      <c r="Y23" s="201"/>
      <c r="Z23" s="208"/>
      <c r="AA23" s="204"/>
      <c r="AB23" s="204"/>
      <c r="AC23" s="204"/>
      <c r="AD23" s="209"/>
      <c r="AE23" s="211">
        <f>AE19+AE22</f>
        <v>1076</v>
      </c>
      <c r="AF23" s="211">
        <f>AF19+AF22</f>
        <v>1445</v>
      </c>
      <c r="AG23" s="211">
        <f>AG19+AG22</f>
        <v>755</v>
      </c>
      <c r="AH23" s="208"/>
      <c r="AI23" s="208"/>
      <c r="AJ23" s="133"/>
      <c r="AK23" s="212"/>
      <c r="AL23" s="133"/>
      <c r="AM23" s="208"/>
      <c r="AN23" s="208"/>
      <c r="AO23" s="208"/>
      <c r="AP23" s="208"/>
      <c r="AQ23" s="133"/>
    </row>
    <row r="24" spans="1:43" ht="21" customHeight="1">
      <c r="A24" s="101" t="s">
        <v>8</v>
      </c>
      <c r="B24" s="166" t="s">
        <v>57</v>
      </c>
      <c r="C24" s="101">
        <v>55</v>
      </c>
      <c r="D24" s="102"/>
      <c r="E24" s="174"/>
      <c r="F24" s="169">
        <v>16</v>
      </c>
      <c r="G24" s="107"/>
      <c r="H24" s="168"/>
      <c r="I24" s="117"/>
      <c r="J24" s="109"/>
      <c r="K24" s="173"/>
      <c r="L24" s="109"/>
      <c r="M24" s="255"/>
      <c r="N24" s="170"/>
      <c r="O24" s="107"/>
      <c r="P24" s="168"/>
      <c r="Q24" s="176">
        <v>24</v>
      </c>
      <c r="R24" s="164"/>
      <c r="S24" s="174"/>
      <c r="T24" s="171" t="str">
        <f>B24</f>
        <v>К(Ф)Х Мусаев Д.Г.О.</v>
      </c>
      <c r="U24" s="109"/>
      <c r="V24" s="109"/>
      <c r="W24" s="101">
        <v>15</v>
      </c>
      <c r="X24" s="107"/>
      <c r="Y24" s="112"/>
      <c r="Z24" s="117"/>
      <c r="AA24" s="109"/>
      <c r="AB24" s="178"/>
      <c r="AC24" s="109"/>
      <c r="AD24" s="180"/>
      <c r="AE24" s="120"/>
      <c r="AF24" s="180"/>
      <c r="AG24" s="120"/>
      <c r="AH24" s="31"/>
      <c r="AI24" s="31"/>
      <c r="AJ24" s="18"/>
      <c r="AK24" s="17"/>
      <c r="AL24" s="18"/>
      <c r="AM24" s="31"/>
      <c r="AN24" s="31"/>
      <c r="AO24" s="31"/>
      <c r="AP24" s="31"/>
      <c r="AQ24" s="18"/>
    </row>
    <row r="25" spans="1:43" ht="21" customHeight="1" thickBot="1">
      <c r="A25" s="104" t="s">
        <v>9</v>
      </c>
      <c r="B25" s="167" t="s">
        <v>60</v>
      </c>
      <c r="C25" s="104"/>
      <c r="D25" s="105"/>
      <c r="E25" s="175"/>
      <c r="F25" s="193"/>
      <c r="G25" s="52"/>
      <c r="H25" s="191"/>
      <c r="I25" s="51"/>
      <c r="J25" s="54"/>
      <c r="K25" s="53"/>
      <c r="L25" s="54"/>
      <c r="M25" s="262"/>
      <c r="N25" s="192"/>
      <c r="O25" s="52"/>
      <c r="P25" s="191"/>
      <c r="Q25" s="177"/>
      <c r="R25" s="165"/>
      <c r="S25" s="175"/>
      <c r="T25" s="172" t="str">
        <f>B25</f>
        <v>КФХ Ахтариева Р.В.</v>
      </c>
      <c r="U25" s="110"/>
      <c r="V25" s="110"/>
      <c r="W25" s="104"/>
      <c r="X25" s="108"/>
      <c r="Y25" s="113"/>
      <c r="Z25" s="118"/>
      <c r="AA25" s="110"/>
      <c r="AB25" s="179"/>
      <c r="AC25" s="110"/>
      <c r="AD25" s="181"/>
      <c r="AE25" s="122"/>
      <c r="AF25" s="181"/>
      <c r="AG25" s="122"/>
      <c r="AH25" s="31"/>
      <c r="AI25" s="31"/>
      <c r="AJ25" s="18"/>
      <c r="AK25" s="17"/>
      <c r="AL25" s="18"/>
      <c r="AM25" s="31"/>
      <c r="AN25" s="31"/>
      <c r="AO25" s="31"/>
      <c r="AP25" s="31"/>
      <c r="AQ25" s="18"/>
    </row>
    <row r="26" spans="1:43" ht="21" customHeight="1" thickBot="1">
      <c r="A26" s="135"/>
      <c r="B26" s="182" t="s">
        <v>68</v>
      </c>
      <c r="C26" s="135"/>
      <c r="D26" s="137"/>
      <c r="E26" s="138"/>
      <c r="F26" s="89"/>
      <c r="G26" s="194"/>
      <c r="H26" s="90"/>
      <c r="I26" s="92"/>
      <c r="J26" s="195"/>
      <c r="K26" s="91"/>
      <c r="L26" s="195"/>
      <c r="M26" s="263"/>
      <c r="N26" s="196"/>
      <c r="O26" s="194"/>
      <c r="P26" s="90"/>
      <c r="Q26" s="143"/>
      <c r="R26" s="184"/>
      <c r="S26" s="138"/>
      <c r="T26" s="185"/>
      <c r="U26" s="141"/>
      <c r="V26" s="141"/>
      <c r="W26" s="135">
        <f>W24+W25</f>
        <v>15</v>
      </c>
      <c r="X26" s="183"/>
      <c r="Y26" s="186"/>
      <c r="Z26" s="147"/>
      <c r="AA26" s="187"/>
      <c r="AB26" s="188"/>
      <c r="AC26" s="187"/>
      <c r="AD26" s="189"/>
      <c r="AE26" s="190">
        <f>SUM(AE24:AE25)</f>
        <v>0</v>
      </c>
      <c r="AF26" s="190">
        <f>SUM(AF24:AF25)</f>
        <v>0</v>
      </c>
      <c r="AG26" s="190">
        <f>SUM(AG24:AG25)</f>
        <v>0</v>
      </c>
      <c r="AH26" s="31"/>
      <c r="AI26" s="31"/>
      <c r="AJ26" s="18"/>
      <c r="AK26" s="17"/>
      <c r="AL26" s="18"/>
      <c r="AM26" s="31"/>
      <c r="AN26" s="31"/>
      <c r="AO26" s="31"/>
      <c r="AP26" s="31"/>
      <c r="AQ26" s="18"/>
    </row>
    <row r="27" spans="1:43" ht="23.25" customHeight="1" thickBot="1">
      <c r="A27" s="135" t="s">
        <v>2</v>
      </c>
      <c r="B27" s="136" t="s">
        <v>26</v>
      </c>
      <c r="C27" s="135">
        <f>SUM(C23:C24)</f>
        <v>6254</v>
      </c>
      <c r="D27" s="137"/>
      <c r="E27" s="138"/>
      <c r="F27" s="135">
        <f>F24+F23</f>
        <v>1902</v>
      </c>
      <c r="G27" s="139">
        <f>G26+G23</f>
        <v>271</v>
      </c>
      <c r="H27" s="138">
        <f>G27/F27*100</f>
        <v>14.248159831756047</v>
      </c>
      <c r="I27" s="140"/>
      <c r="J27" s="140">
        <f>J23+J26</f>
        <v>40</v>
      </c>
      <c r="K27" s="140">
        <f>K23+K26</f>
        <v>231</v>
      </c>
      <c r="L27" s="141"/>
      <c r="M27" s="264">
        <f>M23+M26</f>
        <v>124</v>
      </c>
      <c r="N27" s="252">
        <f>N23+N24</f>
        <v>200</v>
      </c>
      <c r="O27" s="137"/>
      <c r="P27" s="138"/>
      <c r="Q27" s="143">
        <f>Q24+Q23</f>
        <v>74</v>
      </c>
      <c r="R27" s="144"/>
      <c r="S27" s="138"/>
      <c r="T27" s="145" t="s">
        <v>26</v>
      </c>
      <c r="U27" s="141"/>
      <c r="V27" s="141"/>
      <c r="W27" s="135">
        <f>SUM(W23:W24)</f>
        <v>3287</v>
      </c>
      <c r="X27" s="146"/>
      <c r="Y27" s="138"/>
      <c r="Z27" s="147"/>
      <c r="AA27" s="148"/>
      <c r="AB27" s="149"/>
      <c r="AC27" s="149"/>
      <c r="AD27" s="149"/>
      <c r="AE27" s="149">
        <f>AE23+AE26</f>
        <v>1076</v>
      </c>
      <c r="AF27" s="149">
        <f>AF23+AF26</f>
        <v>1445</v>
      </c>
      <c r="AG27" s="149">
        <f>AG23+AG26</f>
        <v>755</v>
      </c>
      <c r="AH27" s="31"/>
      <c r="AI27" s="31"/>
      <c r="AJ27" s="18"/>
      <c r="AK27" s="86"/>
      <c r="AL27" s="18"/>
      <c r="AM27" s="31"/>
      <c r="AN27" s="31"/>
      <c r="AO27" s="31"/>
      <c r="AP27" s="31"/>
      <c r="AQ27" s="18"/>
    </row>
    <row r="28" spans="34:43" ht="12.75"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34:43" ht="12.75"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2:43" ht="12.75">
      <c r="B30" s="412"/>
      <c r="C30" s="412"/>
      <c r="D30" s="412"/>
      <c r="V30" s="412"/>
      <c r="W30" s="412"/>
      <c r="X30" s="412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34:43" ht="12.75"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34:43" ht="12.75"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34:43" ht="12.75"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34:43" ht="12.75"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</sheetData>
  <sheetProtection/>
  <mergeCells count="28">
    <mergeCell ref="B1:S1"/>
    <mergeCell ref="T1:AG1"/>
    <mergeCell ref="Q2:S2"/>
    <mergeCell ref="A3:A5"/>
    <mergeCell ref="B3:B5"/>
    <mergeCell ref="C3:E4"/>
    <mergeCell ref="F3:H4"/>
    <mergeCell ref="I3:I4"/>
    <mergeCell ref="J3:J4"/>
    <mergeCell ref="K3:K4"/>
    <mergeCell ref="AC3:AC4"/>
    <mergeCell ref="AD3:AD4"/>
    <mergeCell ref="L3:L4"/>
    <mergeCell ref="N3:P4"/>
    <mergeCell ref="Q3:S4"/>
    <mergeCell ref="T3:T5"/>
    <mergeCell ref="U3:U4"/>
    <mergeCell ref="V3:V4"/>
    <mergeCell ref="AE3:AE4"/>
    <mergeCell ref="AF3:AF4"/>
    <mergeCell ref="AG3:AG4"/>
    <mergeCell ref="B30:D30"/>
    <mergeCell ref="V30:X30"/>
    <mergeCell ref="M3:M4"/>
    <mergeCell ref="W3:Y4"/>
    <mergeCell ref="Z3:Z4"/>
    <mergeCell ref="AA3:AA4"/>
    <mergeCell ref="AB3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A1">
      <pane xSplit="2" ySplit="6" topLeftCell="Q19" activePane="bottomRight" state="frozen"/>
      <selection pane="topLeft" activeCell="AF21" sqref="AF21"/>
      <selection pane="topRight" activeCell="AF21" sqref="AF21"/>
      <selection pane="bottomLeft" activeCell="AF21" sqref="AF21"/>
      <selection pane="bottomRight" activeCell="AF21" sqref="AF21"/>
    </sheetView>
  </sheetViews>
  <sheetFormatPr defaultColWidth="9.00390625" defaultRowHeight="12.75"/>
  <cols>
    <col min="1" max="1" width="4.75390625" style="132" customWidth="1"/>
    <col min="2" max="2" width="23.125" style="132" customWidth="1"/>
    <col min="3" max="3" width="7.00390625" style="132" customWidth="1"/>
    <col min="4" max="4" width="6.75390625" style="132" customWidth="1"/>
    <col min="5" max="6" width="7.75390625" style="132" customWidth="1"/>
    <col min="7" max="7" width="7.125" style="132" customWidth="1"/>
    <col min="8" max="8" width="6.75390625" style="132" customWidth="1"/>
    <col min="9" max="9" width="9.75390625" style="132" customWidth="1"/>
    <col min="10" max="11" width="7.875" style="132" customWidth="1"/>
    <col min="12" max="12" width="10.00390625" style="132" customWidth="1"/>
    <col min="13" max="13" width="7.25390625" style="132" customWidth="1"/>
    <col min="14" max="14" width="7.375" style="132" customWidth="1"/>
    <col min="15" max="15" width="6.875" style="132" customWidth="1"/>
    <col min="16" max="16" width="7.25390625" style="132" customWidth="1"/>
    <col min="17" max="18" width="7.00390625" style="132" customWidth="1"/>
    <col min="19" max="19" width="23.75390625" style="132" customWidth="1"/>
    <col min="20" max="20" width="7.25390625" style="132" customWidth="1"/>
    <col min="21" max="21" width="6.875" style="132" customWidth="1"/>
    <col min="22" max="22" width="7.00390625" style="132" customWidth="1"/>
    <col min="23" max="23" width="7.125" style="132" customWidth="1"/>
    <col min="24" max="24" width="6.375" style="132" customWidth="1"/>
    <col min="25" max="25" width="9.125" style="132" customWidth="1"/>
    <col min="26" max="26" width="10.875" style="132" customWidth="1"/>
    <col min="27" max="27" width="9.75390625" style="132" customWidth="1"/>
    <col min="28" max="29" width="8.875" style="132" customWidth="1"/>
    <col min="30" max="30" width="10.00390625" style="132" customWidth="1"/>
    <col min="31" max="31" width="11.375" style="132" customWidth="1"/>
    <col min="32" max="32" width="12.375" style="132" customWidth="1"/>
    <col min="33" max="35" width="9.125" style="132" customWidth="1"/>
    <col min="36" max="36" width="24.625" style="132" customWidth="1"/>
    <col min="37" max="16384" width="9.125" style="132" customWidth="1"/>
  </cols>
  <sheetData>
    <row r="1" spans="2:32" ht="19.5" customHeight="1">
      <c r="B1" s="433" t="s">
        <v>70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 t="str">
        <f>B1</f>
        <v>Сведения о ходе полевых работ по состоянию на  27 апреля 2020  года</v>
      </c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</row>
    <row r="2" spans="16:32" ht="18.75" customHeight="1" thickBot="1">
      <c r="P2" s="434" t="s">
        <v>18</v>
      </c>
      <c r="Q2" s="434"/>
      <c r="R2" s="434"/>
      <c r="S2" s="265"/>
      <c r="T2" s="266"/>
      <c r="AF2" s="267" t="s">
        <v>18</v>
      </c>
    </row>
    <row r="3" spans="1:32" ht="12.75" customHeight="1">
      <c r="A3" s="435" t="s">
        <v>0</v>
      </c>
      <c r="B3" s="43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15" t="s">
        <v>22</v>
      </c>
      <c r="N3" s="415"/>
      <c r="O3" s="416"/>
      <c r="P3" s="413" t="s">
        <v>25</v>
      </c>
      <c r="Q3" s="415"/>
      <c r="R3" s="416"/>
      <c r="S3" s="438" t="s">
        <v>1</v>
      </c>
      <c r="T3" s="408" t="s">
        <v>34</v>
      </c>
      <c r="U3" s="413" t="s">
        <v>35</v>
      </c>
      <c r="V3" s="419" t="s">
        <v>27</v>
      </c>
      <c r="W3" s="420"/>
      <c r="X3" s="421"/>
      <c r="Y3" s="410" t="s">
        <v>28</v>
      </c>
      <c r="Z3" s="410" t="s">
        <v>59</v>
      </c>
      <c r="AA3" s="410" t="s">
        <v>36</v>
      </c>
      <c r="AB3" s="410" t="s">
        <v>29</v>
      </c>
      <c r="AC3" s="413" t="s">
        <v>33</v>
      </c>
      <c r="AD3" s="408" t="s">
        <v>31</v>
      </c>
      <c r="AE3" s="408" t="s">
        <v>32</v>
      </c>
      <c r="AF3" s="410" t="s">
        <v>37</v>
      </c>
    </row>
    <row r="4" spans="1:67" s="133" customFormat="1" ht="72" customHeight="1" thickBot="1">
      <c r="A4" s="436"/>
      <c r="B4" s="43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17"/>
      <c r="N4" s="417"/>
      <c r="O4" s="418"/>
      <c r="P4" s="414"/>
      <c r="Q4" s="417"/>
      <c r="R4" s="418"/>
      <c r="S4" s="439"/>
      <c r="T4" s="409"/>
      <c r="U4" s="414"/>
      <c r="V4" s="422"/>
      <c r="W4" s="423"/>
      <c r="X4" s="424"/>
      <c r="Y4" s="411"/>
      <c r="Z4" s="411"/>
      <c r="AA4" s="411"/>
      <c r="AB4" s="411"/>
      <c r="AC4" s="414"/>
      <c r="AD4" s="409"/>
      <c r="AE4" s="409"/>
      <c r="AF4" s="411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41" s="133" customFormat="1" ht="23.25" customHeight="1" thickBot="1">
      <c r="A5" s="437"/>
      <c r="B5" s="437"/>
      <c r="C5" s="269" t="s">
        <v>5</v>
      </c>
      <c r="D5" s="270" t="s">
        <v>6</v>
      </c>
      <c r="E5" s="271" t="s">
        <v>7</v>
      </c>
      <c r="F5" s="269" t="s">
        <v>5</v>
      </c>
      <c r="G5" s="270" t="s">
        <v>6</v>
      </c>
      <c r="H5" s="271" t="s">
        <v>7</v>
      </c>
      <c r="I5" s="272" t="s">
        <v>6</v>
      </c>
      <c r="J5" s="272" t="s">
        <v>6</v>
      </c>
      <c r="K5" s="272" t="s">
        <v>6</v>
      </c>
      <c r="L5" s="273" t="s">
        <v>6</v>
      </c>
      <c r="M5" s="274" t="s">
        <v>5</v>
      </c>
      <c r="N5" s="275" t="s">
        <v>6</v>
      </c>
      <c r="O5" s="276" t="s">
        <v>7</v>
      </c>
      <c r="P5" s="277" t="s">
        <v>5</v>
      </c>
      <c r="Q5" s="275" t="s">
        <v>6</v>
      </c>
      <c r="R5" s="276" t="s">
        <v>7</v>
      </c>
      <c r="S5" s="440"/>
      <c r="T5" s="405" t="s">
        <v>6</v>
      </c>
      <c r="U5" s="278" t="s">
        <v>6</v>
      </c>
      <c r="V5" s="277" t="s">
        <v>5</v>
      </c>
      <c r="W5" s="275" t="s">
        <v>6</v>
      </c>
      <c r="X5" s="276" t="s">
        <v>7</v>
      </c>
      <c r="Y5" s="279" t="s">
        <v>6</v>
      </c>
      <c r="Z5" s="273" t="s">
        <v>6</v>
      </c>
      <c r="AA5" s="279" t="s">
        <v>6</v>
      </c>
      <c r="AB5" s="273" t="s">
        <v>30</v>
      </c>
      <c r="AC5" s="280" t="s">
        <v>6</v>
      </c>
      <c r="AD5" s="273" t="s">
        <v>6</v>
      </c>
      <c r="AE5" s="279" t="s">
        <v>6</v>
      </c>
      <c r="AF5" s="273" t="s">
        <v>6</v>
      </c>
      <c r="AG5" s="212"/>
      <c r="AH5" s="212"/>
      <c r="AJ5" s="281"/>
      <c r="AL5" s="212"/>
      <c r="AM5" s="212"/>
      <c r="AN5" s="212"/>
      <c r="AO5" s="212"/>
    </row>
    <row r="6" spans="1:41" s="133" customFormat="1" ht="23.25" customHeight="1" thickBot="1">
      <c r="A6" s="282">
        <v>1</v>
      </c>
      <c r="B6" s="282">
        <v>2</v>
      </c>
      <c r="C6" s="269">
        <v>3</v>
      </c>
      <c r="D6" s="270">
        <v>4</v>
      </c>
      <c r="E6" s="271">
        <v>5</v>
      </c>
      <c r="F6" s="269">
        <v>6</v>
      </c>
      <c r="G6" s="270">
        <v>7</v>
      </c>
      <c r="H6" s="271">
        <v>8</v>
      </c>
      <c r="I6" s="283">
        <v>9</v>
      </c>
      <c r="J6" s="283">
        <v>10</v>
      </c>
      <c r="K6" s="283">
        <v>11</v>
      </c>
      <c r="L6" s="284">
        <v>12</v>
      </c>
      <c r="M6" s="285">
        <v>13</v>
      </c>
      <c r="N6" s="270">
        <v>14</v>
      </c>
      <c r="O6" s="271">
        <v>15</v>
      </c>
      <c r="P6" s="269">
        <v>16</v>
      </c>
      <c r="Q6" s="270">
        <v>17</v>
      </c>
      <c r="R6" s="271">
        <v>18</v>
      </c>
      <c r="S6" s="286"/>
      <c r="T6" s="268">
        <v>19</v>
      </c>
      <c r="U6" s="282">
        <v>20</v>
      </c>
      <c r="V6" s="269">
        <v>21</v>
      </c>
      <c r="W6" s="270">
        <v>22</v>
      </c>
      <c r="X6" s="271">
        <v>23</v>
      </c>
      <c r="Y6" s="287">
        <v>24</v>
      </c>
      <c r="Z6" s="284">
        <v>25</v>
      </c>
      <c r="AA6" s="287">
        <v>26</v>
      </c>
      <c r="AB6" s="284">
        <v>27</v>
      </c>
      <c r="AC6" s="287">
        <v>28</v>
      </c>
      <c r="AD6" s="288">
        <v>29</v>
      </c>
      <c r="AE6" s="273">
        <v>30</v>
      </c>
      <c r="AF6" s="284">
        <v>31</v>
      </c>
      <c r="AG6" s="212"/>
      <c r="AH6" s="212"/>
      <c r="AJ6" s="281"/>
      <c r="AL6" s="212"/>
      <c r="AM6" s="212"/>
      <c r="AN6" s="212"/>
      <c r="AO6" s="212"/>
    </row>
    <row r="7" spans="1:41" s="133" customFormat="1" ht="16.5" customHeight="1">
      <c r="A7" s="289" t="s">
        <v>8</v>
      </c>
      <c r="B7" s="290" t="s">
        <v>39</v>
      </c>
      <c r="C7" s="291">
        <v>675</v>
      </c>
      <c r="D7" s="292"/>
      <c r="E7" s="293"/>
      <c r="F7" s="291">
        <v>250</v>
      </c>
      <c r="G7" s="294"/>
      <c r="H7" s="293"/>
      <c r="I7" s="295"/>
      <c r="J7" s="295"/>
      <c r="K7" s="295"/>
      <c r="L7" s="295"/>
      <c r="M7" s="296"/>
      <c r="N7" s="294"/>
      <c r="O7" s="297"/>
      <c r="P7" s="291"/>
      <c r="Q7" s="298"/>
      <c r="R7" s="293"/>
      <c r="S7" s="402" t="str">
        <f>B7</f>
        <v>АО "Чаадаевское"</v>
      </c>
      <c r="T7" s="295"/>
      <c r="U7" s="295"/>
      <c r="V7" s="291">
        <v>425</v>
      </c>
      <c r="W7" s="299"/>
      <c r="X7" s="293"/>
      <c r="Y7" s="300"/>
      <c r="Z7" s="295"/>
      <c r="AA7" s="301"/>
      <c r="AB7" s="295"/>
      <c r="AC7" s="301"/>
      <c r="AD7" s="302"/>
      <c r="AE7" s="302"/>
      <c r="AF7" s="301">
        <v>150</v>
      </c>
      <c r="AG7" s="208"/>
      <c r="AH7" s="208"/>
      <c r="AJ7" s="212"/>
      <c r="AL7" s="208"/>
      <c r="AM7" s="208"/>
      <c r="AN7" s="208"/>
      <c r="AO7" s="208"/>
    </row>
    <row r="8" spans="1:42" ht="17.25" customHeight="1">
      <c r="A8" s="228" t="s">
        <v>9</v>
      </c>
      <c r="B8" s="229" t="s">
        <v>40</v>
      </c>
      <c r="C8" s="230">
        <v>2134</v>
      </c>
      <c r="D8" s="231">
        <f>G8+N8+Q8+T8+U8+Y8+Z8+AA8</f>
        <v>285</v>
      </c>
      <c r="E8" s="232">
        <f>D8/C8*100</f>
        <v>13.355201499531397</v>
      </c>
      <c r="F8" s="230">
        <v>659</v>
      </c>
      <c r="G8" s="233">
        <f>I8+J8+K8+L8</f>
        <v>161</v>
      </c>
      <c r="H8" s="232">
        <f>G8/F8*100</f>
        <v>24.430955993930198</v>
      </c>
      <c r="I8" s="228"/>
      <c r="J8" s="228"/>
      <c r="K8" s="228">
        <v>161</v>
      </c>
      <c r="L8" s="228"/>
      <c r="M8" s="244"/>
      <c r="N8" s="233"/>
      <c r="O8" s="235"/>
      <c r="P8" s="236"/>
      <c r="Q8" s="237"/>
      <c r="R8" s="232"/>
      <c r="S8" s="403" t="str">
        <f>B8</f>
        <v>ООО "Борисоглебское"</v>
      </c>
      <c r="T8" s="228">
        <v>124</v>
      </c>
      <c r="U8" s="228"/>
      <c r="V8" s="230">
        <v>684</v>
      </c>
      <c r="W8" s="231"/>
      <c r="X8" s="232"/>
      <c r="Y8" s="239"/>
      <c r="Z8" s="228"/>
      <c r="AA8" s="197"/>
      <c r="AB8" s="228"/>
      <c r="AC8" s="240"/>
      <c r="AD8" s="197">
        <v>676</v>
      </c>
      <c r="AE8" s="197">
        <v>500</v>
      </c>
      <c r="AF8" s="240">
        <v>335</v>
      </c>
      <c r="AG8" s="208"/>
      <c r="AH8" s="208"/>
      <c r="AI8" s="133"/>
      <c r="AJ8" s="212"/>
      <c r="AK8" s="133"/>
      <c r="AL8" s="208"/>
      <c r="AM8" s="208"/>
      <c r="AN8" s="208"/>
      <c r="AO8" s="208"/>
      <c r="AP8" s="133"/>
    </row>
    <row r="9" spans="1:42" ht="20.25" customHeight="1">
      <c r="A9" s="228" t="s">
        <v>10</v>
      </c>
      <c r="B9" s="229" t="s">
        <v>41</v>
      </c>
      <c r="C9" s="230">
        <v>400</v>
      </c>
      <c r="D9" s="231">
        <f>G9+N9+Q9+T9+U9+Y9+Z9+AA9</f>
        <v>95</v>
      </c>
      <c r="E9" s="232">
        <f>D9/C9*100</f>
        <v>23.75</v>
      </c>
      <c r="F9" s="230">
        <v>100</v>
      </c>
      <c r="G9" s="233">
        <f>I9+J9+K9+L9</f>
        <v>60</v>
      </c>
      <c r="H9" s="232">
        <f>G9/F9*100</f>
        <v>60</v>
      </c>
      <c r="I9" s="228"/>
      <c r="J9" s="228"/>
      <c r="K9" s="228">
        <v>60</v>
      </c>
      <c r="L9" s="228"/>
      <c r="M9" s="244"/>
      <c r="N9" s="233"/>
      <c r="O9" s="235"/>
      <c r="P9" s="236"/>
      <c r="Q9" s="237"/>
      <c r="R9" s="232"/>
      <c r="S9" s="403" t="str">
        <f aca="true" t="shared" si="0" ref="S9:S17">B9</f>
        <v>СПК "Булатниково"</v>
      </c>
      <c r="T9" s="228"/>
      <c r="U9" s="228"/>
      <c r="V9" s="230">
        <v>300</v>
      </c>
      <c r="W9" s="231"/>
      <c r="X9" s="232"/>
      <c r="Y9" s="239"/>
      <c r="Z9" s="228"/>
      <c r="AA9" s="197">
        <v>35</v>
      </c>
      <c r="AB9" s="228"/>
      <c r="AC9" s="240"/>
      <c r="AD9" s="197">
        <v>50</v>
      </c>
      <c r="AE9" s="197"/>
      <c r="AF9" s="240">
        <v>120</v>
      </c>
      <c r="AG9" s="208"/>
      <c r="AH9" s="208"/>
      <c r="AI9" s="133"/>
      <c r="AJ9" s="212"/>
      <c r="AK9" s="133"/>
      <c r="AL9" s="208"/>
      <c r="AM9" s="208"/>
      <c r="AN9" s="208"/>
      <c r="AO9" s="208"/>
      <c r="AP9" s="133"/>
    </row>
    <row r="10" spans="1:42" ht="18.75" customHeight="1">
      <c r="A10" s="228" t="s">
        <v>11</v>
      </c>
      <c r="B10" s="229" t="s">
        <v>42</v>
      </c>
      <c r="C10" s="230">
        <v>312</v>
      </c>
      <c r="D10" s="231"/>
      <c r="E10" s="232"/>
      <c r="F10" s="230"/>
      <c r="G10" s="233"/>
      <c r="H10" s="232"/>
      <c r="I10" s="228"/>
      <c r="J10" s="228"/>
      <c r="K10" s="228"/>
      <c r="L10" s="228"/>
      <c r="M10" s="244"/>
      <c r="N10" s="233"/>
      <c r="O10" s="232"/>
      <c r="P10" s="230"/>
      <c r="Q10" s="231"/>
      <c r="R10" s="232"/>
      <c r="S10" s="403" t="str">
        <f t="shared" si="0"/>
        <v>ООО ГК "Сельхозпродукт"</v>
      </c>
      <c r="T10" s="228"/>
      <c r="U10" s="228"/>
      <c r="V10" s="230">
        <v>312</v>
      </c>
      <c r="W10" s="231"/>
      <c r="X10" s="232"/>
      <c r="Y10" s="239"/>
      <c r="Z10" s="228"/>
      <c r="AA10" s="197"/>
      <c r="AB10" s="228"/>
      <c r="AC10" s="240"/>
      <c r="AD10" s="197"/>
      <c r="AE10" s="197">
        <v>345</v>
      </c>
      <c r="AF10" s="240">
        <v>120</v>
      </c>
      <c r="AG10" s="208"/>
      <c r="AH10" s="208"/>
      <c r="AI10" s="133"/>
      <c r="AJ10" s="212"/>
      <c r="AK10" s="133"/>
      <c r="AL10" s="208"/>
      <c r="AM10" s="208"/>
      <c r="AN10" s="208"/>
      <c r="AO10" s="208"/>
      <c r="AP10" s="133"/>
    </row>
    <row r="11" spans="1:42" ht="18.75" customHeight="1">
      <c r="A11" s="228" t="s">
        <v>12</v>
      </c>
      <c r="B11" s="229" t="s">
        <v>43</v>
      </c>
      <c r="C11" s="230">
        <v>441</v>
      </c>
      <c r="D11" s="231"/>
      <c r="E11" s="232"/>
      <c r="F11" s="230">
        <v>206</v>
      </c>
      <c r="G11" s="233"/>
      <c r="H11" s="232"/>
      <c r="I11" s="228"/>
      <c r="J11" s="228"/>
      <c r="K11" s="228"/>
      <c r="L11" s="228"/>
      <c r="M11" s="244"/>
      <c r="N11" s="233"/>
      <c r="O11" s="232"/>
      <c r="P11" s="236"/>
      <c r="Q11" s="231"/>
      <c r="R11" s="232"/>
      <c r="S11" s="403" t="str">
        <f t="shared" si="0"/>
        <v>ООО "Маяк"</v>
      </c>
      <c r="T11" s="228"/>
      <c r="U11" s="228"/>
      <c r="V11" s="230">
        <v>235</v>
      </c>
      <c r="W11" s="231"/>
      <c r="X11" s="232"/>
      <c r="Y11" s="239"/>
      <c r="Z11" s="228"/>
      <c r="AA11" s="240"/>
      <c r="AB11" s="228"/>
      <c r="AC11" s="240"/>
      <c r="AD11" s="240"/>
      <c r="AE11" s="240"/>
      <c r="AF11" s="240"/>
      <c r="AG11" s="208"/>
      <c r="AH11" s="208"/>
      <c r="AI11" s="133"/>
      <c r="AJ11" s="212"/>
      <c r="AK11" s="133"/>
      <c r="AL11" s="208"/>
      <c r="AM11" s="208"/>
      <c r="AN11" s="208"/>
      <c r="AO11" s="208"/>
      <c r="AP11" s="133"/>
    </row>
    <row r="12" spans="1:42" ht="18" customHeight="1">
      <c r="A12" s="228" t="s">
        <v>13</v>
      </c>
      <c r="B12" s="229" t="s">
        <v>44</v>
      </c>
      <c r="C12" s="230">
        <v>920</v>
      </c>
      <c r="D12" s="231"/>
      <c r="E12" s="232"/>
      <c r="F12" s="230">
        <v>210</v>
      </c>
      <c r="G12" s="233"/>
      <c r="H12" s="232"/>
      <c r="I12" s="228"/>
      <c r="J12" s="228"/>
      <c r="K12" s="228"/>
      <c r="L12" s="228"/>
      <c r="M12" s="244">
        <v>200</v>
      </c>
      <c r="N12" s="233"/>
      <c r="O12" s="232"/>
      <c r="P12" s="230">
        <v>50</v>
      </c>
      <c r="Q12" s="231"/>
      <c r="R12" s="232"/>
      <c r="S12" s="403" t="str">
        <f t="shared" si="0"/>
        <v>ООО "Степаньковское"</v>
      </c>
      <c r="T12" s="228"/>
      <c r="U12" s="228"/>
      <c r="V12" s="230">
        <v>460</v>
      </c>
      <c r="W12" s="231"/>
      <c r="X12" s="232"/>
      <c r="Y12" s="239"/>
      <c r="Z12" s="228"/>
      <c r="AA12" s="240"/>
      <c r="AB12" s="228"/>
      <c r="AC12" s="240"/>
      <c r="AD12" s="240">
        <v>150</v>
      </c>
      <c r="AE12" s="240"/>
      <c r="AF12" s="240">
        <v>250</v>
      </c>
      <c r="AG12" s="208"/>
      <c r="AH12" s="208"/>
      <c r="AI12" s="133"/>
      <c r="AJ12" s="212"/>
      <c r="AK12" s="133"/>
      <c r="AL12" s="208"/>
      <c r="AM12" s="208"/>
      <c r="AN12" s="208"/>
      <c r="AO12" s="208"/>
      <c r="AP12" s="133"/>
    </row>
    <row r="13" spans="1:42" ht="18.75" customHeight="1">
      <c r="A13" s="228" t="s">
        <v>14</v>
      </c>
      <c r="B13" s="229" t="s">
        <v>46</v>
      </c>
      <c r="C13" s="230">
        <v>30</v>
      </c>
      <c r="D13" s="231"/>
      <c r="E13" s="232"/>
      <c r="F13" s="230">
        <v>20</v>
      </c>
      <c r="G13" s="233"/>
      <c r="H13" s="232"/>
      <c r="I13" s="228"/>
      <c r="J13" s="228"/>
      <c r="K13" s="228"/>
      <c r="L13" s="228"/>
      <c r="M13" s="244"/>
      <c r="N13" s="233"/>
      <c r="O13" s="232"/>
      <c r="P13" s="230"/>
      <c r="Q13" s="231"/>
      <c r="R13" s="232"/>
      <c r="S13" s="403" t="str">
        <f t="shared" si="0"/>
        <v>СПК "Кедр"</v>
      </c>
      <c r="T13" s="228"/>
      <c r="U13" s="228"/>
      <c r="V13" s="230">
        <v>10</v>
      </c>
      <c r="W13" s="231"/>
      <c r="X13" s="232"/>
      <c r="Y13" s="239"/>
      <c r="Z13" s="228"/>
      <c r="AA13" s="240"/>
      <c r="AB13" s="228"/>
      <c r="AC13" s="240"/>
      <c r="AD13" s="240"/>
      <c r="AE13" s="240"/>
      <c r="AF13" s="240"/>
      <c r="AG13" s="208"/>
      <c r="AH13" s="208"/>
      <c r="AI13" s="133"/>
      <c r="AJ13" s="212"/>
      <c r="AK13" s="133"/>
      <c r="AL13" s="208"/>
      <c r="AM13" s="208"/>
      <c r="AN13" s="208"/>
      <c r="AO13" s="208"/>
      <c r="AP13" s="133"/>
    </row>
    <row r="14" spans="1:42" ht="18.75" customHeight="1">
      <c r="A14" s="228" t="s">
        <v>15</v>
      </c>
      <c r="B14" s="229" t="s">
        <v>47</v>
      </c>
      <c r="C14" s="230">
        <v>240</v>
      </c>
      <c r="D14" s="231">
        <f>G14+N14+Q14+T14+U14+Y14+Z14+AA14</f>
        <v>70</v>
      </c>
      <c r="E14" s="232">
        <f>D14/C14*100</f>
        <v>29.166666666666668</v>
      </c>
      <c r="F14" s="230">
        <v>185</v>
      </c>
      <c r="G14" s="233">
        <f>I14+J14+K14+L14</f>
        <v>70</v>
      </c>
      <c r="H14" s="232">
        <f>G14/F14*100</f>
        <v>37.83783783783784</v>
      </c>
      <c r="I14" s="228"/>
      <c r="J14" s="228"/>
      <c r="K14" s="228">
        <v>70</v>
      </c>
      <c r="L14" s="228"/>
      <c r="M14" s="244"/>
      <c r="N14" s="233"/>
      <c r="O14" s="232"/>
      <c r="P14" s="236"/>
      <c r="Q14" s="231"/>
      <c r="R14" s="232"/>
      <c r="S14" s="403" t="str">
        <f t="shared" si="0"/>
        <v>СПК "Стригинский"</v>
      </c>
      <c r="T14" s="228"/>
      <c r="U14" s="228"/>
      <c r="V14" s="230">
        <v>55</v>
      </c>
      <c r="W14" s="231"/>
      <c r="X14" s="232"/>
      <c r="Y14" s="239"/>
      <c r="Z14" s="228"/>
      <c r="AA14" s="240"/>
      <c r="AB14" s="228"/>
      <c r="AC14" s="240"/>
      <c r="AD14" s="240"/>
      <c r="AE14" s="240"/>
      <c r="AF14" s="240">
        <v>170</v>
      </c>
      <c r="AG14" s="208"/>
      <c r="AH14" s="208"/>
      <c r="AI14" s="133"/>
      <c r="AJ14" s="212"/>
      <c r="AK14" s="133"/>
      <c r="AL14" s="208"/>
      <c r="AM14" s="208"/>
      <c r="AN14" s="208"/>
      <c r="AO14" s="208"/>
      <c r="AP14" s="133"/>
    </row>
    <row r="15" spans="1:42" ht="19.5" customHeight="1">
      <c r="A15" s="228" t="s">
        <v>16</v>
      </c>
      <c r="B15" s="229" t="s">
        <v>50</v>
      </c>
      <c r="C15" s="230">
        <v>48</v>
      </c>
      <c r="D15" s="231"/>
      <c r="E15" s="232"/>
      <c r="F15" s="230"/>
      <c r="G15" s="233"/>
      <c r="H15" s="232"/>
      <c r="I15" s="228"/>
      <c r="J15" s="228"/>
      <c r="K15" s="228"/>
      <c r="L15" s="228"/>
      <c r="M15" s="244"/>
      <c r="N15" s="233"/>
      <c r="O15" s="235"/>
      <c r="P15" s="236"/>
      <c r="Q15" s="231"/>
      <c r="R15" s="232"/>
      <c r="S15" s="403" t="str">
        <f t="shared" si="0"/>
        <v>СПК "Мир"</v>
      </c>
      <c r="T15" s="228"/>
      <c r="U15" s="228"/>
      <c r="V15" s="230">
        <v>48</v>
      </c>
      <c r="W15" s="231"/>
      <c r="X15" s="232"/>
      <c r="Y15" s="239"/>
      <c r="Z15" s="228"/>
      <c r="AA15" s="240"/>
      <c r="AB15" s="228"/>
      <c r="AC15" s="240"/>
      <c r="AD15" s="240"/>
      <c r="AE15" s="240"/>
      <c r="AF15" s="240"/>
      <c r="AG15" s="303"/>
      <c r="AH15" s="303"/>
      <c r="AI15" s="133"/>
      <c r="AJ15" s="212"/>
      <c r="AK15" s="133"/>
      <c r="AL15" s="208"/>
      <c r="AM15" s="208"/>
      <c r="AN15" s="208"/>
      <c r="AO15" s="208"/>
      <c r="AP15" s="133"/>
    </row>
    <row r="16" spans="1:42" ht="19.5" customHeight="1">
      <c r="A16" s="228" t="s">
        <v>17</v>
      </c>
      <c r="B16" s="229" t="s">
        <v>54</v>
      </c>
      <c r="C16" s="230">
        <v>70</v>
      </c>
      <c r="D16" s="231"/>
      <c r="E16" s="232"/>
      <c r="F16" s="230"/>
      <c r="G16" s="233"/>
      <c r="H16" s="232"/>
      <c r="I16" s="228"/>
      <c r="J16" s="228"/>
      <c r="K16" s="228"/>
      <c r="L16" s="228"/>
      <c r="M16" s="244"/>
      <c r="N16" s="233"/>
      <c r="O16" s="235"/>
      <c r="P16" s="236"/>
      <c r="Q16" s="231"/>
      <c r="R16" s="232"/>
      <c r="S16" s="403" t="str">
        <f t="shared" si="0"/>
        <v>ООО "Преображение"</v>
      </c>
      <c r="T16" s="228"/>
      <c r="U16" s="228"/>
      <c r="V16" s="230">
        <v>70</v>
      </c>
      <c r="W16" s="231"/>
      <c r="X16" s="232"/>
      <c r="Y16" s="239"/>
      <c r="Z16" s="228"/>
      <c r="AA16" s="240"/>
      <c r="AB16" s="228"/>
      <c r="AC16" s="240"/>
      <c r="AD16" s="240"/>
      <c r="AE16" s="240"/>
      <c r="AF16" s="240"/>
      <c r="AG16" s="303"/>
      <c r="AH16" s="303"/>
      <c r="AI16" s="133"/>
      <c r="AJ16" s="212"/>
      <c r="AK16" s="133"/>
      <c r="AL16" s="208"/>
      <c r="AM16" s="208"/>
      <c r="AN16" s="208"/>
      <c r="AO16" s="208"/>
      <c r="AP16" s="133"/>
    </row>
    <row r="17" spans="1:42" ht="19.5" customHeight="1">
      <c r="A17" s="228" t="s">
        <v>38</v>
      </c>
      <c r="B17" s="229" t="s">
        <v>55</v>
      </c>
      <c r="C17" s="230">
        <v>150</v>
      </c>
      <c r="D17" s="231">
        <f>G17+N17+Q17+T17+U17+Y17+Z17+AA17</f>
        <v>26</v>
      </c>
      <c r="E17" s="232">
        <f>D17/C17*100</f>
        <v>17.333333333333336</v>
      </c>
      <c r="F17" s="230">
        <v>150</v>
      </c>
      <c r="G17" s="233">
        <f>I17+J17+K17+L17</f>
        <v>26</v>
      </c>
      <c r="H17" s="232">
        <f>G17/F17*100</f>
        <v>17.333333333333336</v>
      </c>
      <c r="I17" s="228"/>
      <c r="J17" s="228"/>
      <c r="K17" s="228">
        <v>26</v>
      </c>
      <c r="L17" s="228"/>
      <c r="M17" s="244"/>
      <c r="N17" s="233"/>
      <c r="O17" s="235"/>
      <c r="P17" s="236"/>
      <c r="Q17" s="231"/>
      <c r="R17" s="232"/>
      <c r="S17" s="403" t="str">
        <f t="shared" si="0"/>
        <v>АО ПЗ "Нива"</v>
      </c>
      <c r="T17" s="228"/>
      <c r="U17" s="228"/>
      <c r="V17" s="230"/>
      <c r="W17" s="231"/>
      <c r="X17" s="232"/>
      <c r="Y17" s="239"/>
      <c r="Z17" s="228"/>
      <c r="AA17" s="240"/>
      <c r="AB17" s="228"/>
      <c r="AC17" s="240"/>
      <c r="AD17" s="240"/>
      <c r="AE17" s="240"/>
      <c r="AF17" s="240">
        <v>26</v>
      </c>
      <c r="AG17" s="303"/>
      <c r="AH17" s="303"/>
      <c r="AI17" s="133"/>
      <c r="AJ17" s="212"/>
      <c r="AK17" s="133"/>
      <c r="AL17" s="208"/>
      <c r="AM17" s="208"/>
      <c r="AN17" s="208"/>
      <c r="AO17" s="208"/>
      <c r="AP17" s="133"/>
    </row>
    <row r="18" spans="1:42" ht="18.75" customHeight="1" thickBot="1">
      <c r="A18" s="304"/>
      <c r="B18" s="305"/>
      <c r="C18" s="306"/>
      <c r="D18" s="307"/>
      <c r="E18" s="308"/>
      <c r="F18" s="306"/>
      <c r="G18" s="309"/>
      <c r="H18" s="308"/>
      <c r="I18" s="304"/>
      <c r="J18" s="304"/>
      <c r="K18" s="304"/>
      <c r="L18" s="304"/>
      <c r="M18" s="310"/>
      <c r="N18" s="309"/>
      <c r="O18" s="311"/>
      <c r="P18" s="312"/>
      <c r="Q18" s="307"/>
      <c r="R18" s="308"/>
      <c r="S18" s="404"/>
      <c r="T18" s="304"/>
      <c r="U18" s="304"/>
      <c r="V18" s="306"/>
      <c r="W18" s="307"/>
      <c r="X18" s="308"/>
      <c r="Y18" s="313"/>
      <c r="Z18" s="304"/>
      <c r="AA18" s="314"/>
      <c r="AB18" s="304"/>
      <c r="AC18" s="315"/>
      <c r="AD18" s="315"/>
      <c r="AE18" s="315"/>
      <c r="AF18" s="315"/>
      <c r="AG18" s="208"/>
      <c r="AH18" s="208"/>
      <c r="AI18" s="133"/>
      <c r="AJ18" s="212"/>
      <c r="AK18" s="133"/>
      <c r="AL18" s="208"/>
      <c r="AM18" s="208"/>
      <c r="AN18" s="208"/>
      <c r="AO18" s="208"/>
      <c r="AP18" s="133"/>
    </row>
    <row r="19" spans="1:42" ht="20.25" customHeight="1" thickBot="1">
      <c r="A19" s="316" t="s">
        <v>2</v>
      </c>
      <c r="B19" s="317" t="s">
        <v>3</v>
      </c>
      <c r="C19" s="318">
        <f>SUM(C7:C18)</f>
        <v>5420</v>
      </c>
      <c r="D19" s="319">
        <f>SUM(D7:D17)</f>
        <v>476</v>
      </c>
      <c r="E19" s="320">
        <f>D19/C19*100</f>
        <v>8.78228782287823</v>
      </c>
      <c r="F19" s="318">
        <f>SUM(F7:F17)</f>
        <v>1780</v>
      </c>
      <c r="G19" s="321">
        <f>SUM(G7:G18)</f>
        <v>317</v>
      </c>
      <c r="H19" s="320">
        <f>G19/F19*100</f>
        <v>17.808988764044944</v>
      </c>
      <c r="I19" s="322"/>
      <c r="J19" s="322"/>
      <c r="K19" s="322">
        <f>SUM(K7:K18)</f>
        <v>317</v>
      </c>
      <c r="L19" s="316"/>
      <c r="M19" s="323">
        <f>SUM(M10:M17)</f>
        <v>200</v>
      </c>
      <c r="N19" s="324"/>
      <c r="O19" s="320"/>
      <c r="P19" s="318">
        <f>SUM(P10:P17)</f>
        <v>50</v>
      </c>
      <c r="Q19" s="319"/>
      <c r="R19" s="320"/>
      <c r="S19" s="317" t="s">
        <v>3</v>
      </c>
      <c r="T19" s="327">
        <f>SUM(T7:T18)</f>
        <v>124</v>
      </c>
      <c r="U19" s="325"/>
      <c r="V19" s="318">
        <f>SUM(V7:V18)</f>
        <v>2599</v>
      </c>
      <c r="W19" s="319"/>
      <c r="X19" s="320"/>
      <c r="Y19" s="326"/>
      <c r="Z19" s="316"/>
      <c r="AA19" s="327">
        <f>SUM(AA7:AA18)</f>
        <v>35</v>
      </c>
      <c r="AB19" s="316"/>
      <c r="AC19" s="328"/>
      <c r="AD19" s="327">
        <f>SUM(AD7:AD18)</f>
        <v>876</v>
      </c>
      <c r="AE19" s="327">
        <f>SUM(AE7:AE18)</f>
        <v>845</v>
      </c>
      <c r="AF19" s="327">
        <f>SUM(AF7:AF18)</f>
        <v>1171</v>
      </c>
      <c r="AG19" s="208"/>
      <c r="AH19" s="208"/>
      <c r="AI19" s="133"/>
      <c r="AJ19" s="212"/>
      <c r="AK19" s="133"/>
      <c r="AL19" s="208"/>
      <c r="AM19" s="208"/>
      <c r="AN19" s="208"/>
      <c r="AO19" s="208"/>
      <c r="AP19" s="133"/>
    </row>
    <row r="20" spans="1:42" ht="24" customHeight="1" thickBot="1" thickTop="1">
      <c r="A20" s="329" t="s">
        <v>8</v>
      </c>
      <c r="B20" s="330" t="s">
        <v>45</v>
      </c>
      <c r="C20" s="318">
        <v>779</v>
      </c>
      <c r="D20" s="319">
        <f>G20+N20+Q20+T20+U20+Y20+Z20</f>
        <v>109</v>
      </c>
      <c r="E20" s="320">
        <f>D20/C20*100</f>
        <v>13.992297817715018</v>
      </c>
      <c r="F20" s="331">
        <v>106</v>
      </c>
      <c r="G20" s="332">
        <f>I20+J20+K20+L20</f>
        <v>109</v>
      </c>
      <c r="H20" s="333">
        <f>G20/F20*100</f>
        <v>102.8301886792453</v>
      </c>
      <c r="I20" s="334">
        <v>45</v>
      </c>
      <c r="J20" s="334">
        <v>64</v>
      </c>
      <c r="K20" s="334"/>
      <c r="L20" s="335"/>
      <c r="M20" s="336"/>
      <c r="N20" s="337"/>
      <c r="O20" s="338"/>
      <c r="P20" s="339"/>
      <c r="Q20" s="340"/>
      <c r="R20" s="338"/>
      <c r="S20" s="330" t="str">
        <f>B20</f>
        <v>СПК "Муромский"</v>
      </c>
      <c r="T20" s="343"/>
      <c r="U20" s="330"/>
      <c r="V20" s="341">
        <v>673</v>
      </c>
      <c r="W20" s="340"/>
      <c r="X20" s="338"/>
      <c r="Y20" s="342"/>
      <c r="Z20" s="335"/>
      <c r="AA20" s="343"/>
      <c r="AB20" s="335"/>
      <c r="AC20" s="344"/>
      <c r="AD20" s="345">
        <v>350</v>
      </c>
      <c r="AE20" s="345">
        <v>600</v>
      </c>
      <c r="AF20" s="343">
        <v>110</v>
      </c>
      <c r="AG20" s="208"/>
      <c r="AH20" s="208"/>
      <c r="AI20" s="133"/>
      <c r="AJ20" s="346"/>
      <c r="AK20" s="133"/>
      <c r="AL20" s="208"/>
      <c r="AM20" s="208"/>
      <c r="AN20" s="208"/>
      <c r="AO20" s="208"/>
      <c r="AP20" s="133"/>
    </row>
    <row r="21" spans="1:42" ht="24" customHeight="1" thickBot="1" thickTop="1">
      <c r="A21" s="207" t="s">
        <v>9</v>
      </c>
      <c r="B21" s="347" t="s">
        <v>49</v>
      </c>
      <c r="C21" s="318"/>
      <c r="D21" s="319"/>
      <c r="E21" s="320"/>
      <c r="F21" s="331"/>
      <c r="G21" s="332"/>
      <c r="H21" s="333"/>
      <c r="I21" s="203"/>
      <c r="J21" s="203"/>
      <c r="K21" s="203"/>
      <c r="L21" s="204"/>
      <c r="M21" s="251"/>
      <c r="N21" s="202"/>
      <c r="O21" s="201"/>
      <c r="P21" s="348"/>
      <c r="Q21" s="200"/>
      <c r="R21" s="201"/>
      <c r="S21" s="347" t="str">
        <f>B21</f>
        <v>ЗАО "Выбор"</v>
      </c>
      <c r="T21" s="211"/>
      <c r="U21" s="347"/>
      <c r="V21" s="198"/>
      <c r="W21" s="200"/>
      <c r="X21" s="201"/>
      <c r="Y21" s="208"/>
      <c r="Z21" s="204"/>
      <c r="AA21" s="211"/>
      <c r="AB21" s="204"/>
      <c r="AC21" s="209"/>
      <c r="AD21" s="210"/>
      <c r="AE21" s="210"/>
      <c r="AF21" s="211"/>
      <c r="AG21" s="208"/>
      <c r="AH21" s="208"/>
      <c r="AI21" s="133"/>
      <c r="AJ21" s="346"/>
      <c r="AK21" s="133"/>
      <c r="AL21" s="208"/>
      <c r="AM21" s="208"/>
      <c r="AN21" s="208"/>
      <c r="AO21" s="208"/>
      <c r="AP21" s="133"/>
    </row>
    <row r="22" spans="1:42" ht="21" customHeight="1" thickBot="1" thickTop="1">
      <c r="A22" s="349" t="s">
        <v>2</v>
      </c>
      <c r="B22" s="350" t="s">
        <v>4</v>
      </c>
      <c r="C22" s="331">
        <f>SUM(C20:C21)</f>
        <v>779</v>
      </c>
      <c r="D22" s="351">
        <f>SUM(D20:D21)</f>
        <v>109</v>
      </c>
      <c r="E22" s="333">
        <f>D22/C22*100</f>
        <v>13.992297817715018</v>
      </c>
      <c r="F22" s="331">
        <f>SUM(F20:F20)</f>
        <v>106</v>
      </c>
      <c r="G22" s="332">
        <f>SUM(G20:G21)</f>
        <v>109</v>
      </c>
      <c r="H22" s="333">
        <f>G22/F22*100</f>
        <v>102.8301886792453</v>
      </c>
      <c r="I22" s="352"/>
      <c r="J22" s="352">
        <f>SUM(J20:J21)</f>
        <v>64</v>
      </c>
      <c r="K22" s="352"/>
      <c r="L22" s="353"/>
      <c r="M22" s="354"/>
      <c r="N22" s="332"/>
      <c r="O22" s="333"/>
      <c r="P22" s="331"/>
      <c r="Q22" s="351"/>
      <c r="R22" s="333"/>
      <c r="S22" s="350" t="s">
        <v>4</v>
      </c>
      <c r="T22" s="356"/>
      <c r="U22" s="350"/>
      <c r="V22" s="331">
        <f>SUM(V20:V20)</f>
        <v>673</v>
      </c>
      <c r="W22" s="351"/>
      <c r="X22" s="333"/>
      <c r="Y22" s="355"/>
      <c r="Z22" s="353"/>
      <c r="AA22" s="356"/>
      <c r="AB22" s="353"/>
      <c r="AC22" s="357"/>
      <c r="AD22" s="356">
        <f>SUM(AD20:AD21)</f>
        <v>350</v>
      </c>
      <c r="AE22" s="356">
        <f>SUM(AE20:AE21)</f>
        <v>600</v>
      </c>
      <c r="AF22" s="356">
        <f>SUM(AF20:AF21)</f>
        <v>110</v>
      </c>
      <c r="AG22" s="208"/>
      <c r="AH22" s="208"/>
      <c r="AI22" s="133"/>
      <c r="AJ22" s="212"/>
      <c r="AK22" s="133"/>
      <c r="AL22" s="208"/>
      <c r="AM22" s="208"/>
      <c r="AN22" s="208"/>
      <c r="AO22" s="208"/>
      <c r="AP22" s="133"/>
    </row>
    <row r="23" spans="1:42" ht="21" customHeight="1" thickBot="1" thickTop="1">
      <c r="A23" s="198"/>
      <c r="B23" s="199" t="s">
        <v>26</v>
      </c>
      <c r="C23" s="198">
        <f>C19+C22</f>
        <v>6199</v>
      </c>
      <c r="D23" s="200">
        <f>D19+D22</f>
        <v>585</v>
      </c>
      <c r="E23" s="201">
        <f>D23/C23*100</f>
        <v>9.43700596870463</v>
      </c>
      <c r="F23" s="198">
        <f>F19+F22</f>
        <v>1886</v>
      </c>
      <c r="G23" s="202">
        <f>G22+G19</f>
        <v>426</v>
      </c>
      <c r="H23" s="201">
        <f>G23/F23*100</f>
        <v>22.58748674443266</v>
      </c>
      <c r="I23" s="203"/>
      <c r="J23" s="203">
        <f>J19+J22</f>
        <v>64</v>
      </c>
      <c r="K23" s="203">
        <f>K19+K22</f>
        <v>317</v>
      </c>
      <c r="L23" s="204"/>
      <c r="M23" s="251">
        <f>M19+M22</f>
        <v>200</v>
      </c>
      <c r="N23" s="202"/>
      <c r="O23" s="201"/>
      <c r="P23" s="198">
        <f>P19+P22</f>
        <v>50</v>
      </c>
      <c r="Q23" s="200"/>
      <c r="R23" s="201"/>
      <c r="S23" s="206" t="s">
        <v>26</v>
      </c>
      <c r="T23" s="211">
        <f>T19+T22</f>
        <v>124</v>
      </c>
      <c r="U23" s="207"/>
      <c r="V23" s="198">
        <f>V20+V19</f>
        <v>3272</v>
      </c>
      <c r="W23" s="200"/>
      <c r="X23" s="201"/>
      <c r="Y23" s="208"/>
      <c r="Z23" s="204"/>
      <c r="AA23" s="211">
        <f>AA19+AA22</f>
        <v>35</v>
      </c>
      <c r="AB23" s="204"/>
      <c r="AC23" s="209"/>
      <c r="AD23" s="211">
        <f>AD19+AD22</f>
        <v>1226</v>
      </c>
      <c r="AE23" s="211">
        <f>AE19+AE22</f>
        <v>1445</v>
      </c>
      <c r="AF23" s="211">
        <f>AF19+AF22</f>
        <v>1281</v>
      </c>
      <c r="AG23" s="208"/>
      <c r="AH23" s="208"/>
      <c r="AI23" s="133"/>
      <c r="AJ23" s="212"/>
      <c r="AK23" s="133"/>
      <c r="AL23" s="208"/>
      <c r="AM23" s="208"/>
      <c r="AN23" s="208"/>
      <c r="AO23" s="208"/>
      <c r="AP23" s="133"/>
    </row>
    <row r="24" spans="1:42" ht="21" customHeight="1">
      <c r="A24" s="291" t="s">
        <v>8</v>
      </c>
      <c r="B24" s="358" t="s">
        <v>57</v>
      </c>
      <c r="C24" s="291">
        <v>55</v>
      </c>
      <c r="D24" s="299"/>
      <c r="E24" s="293"/>
      <c r="F24" s="359">
        <v>16</v>
      </c>
      <c r="G24" s="294"/>
      <c r="H24" s="360"/>
      <c r="I24" s="300"/>
      <c r="J24" s="295"/>
      <c r="K24" s="361"/>
      <c r="L24" s="295"/>
      <c r="M24" s="296"/>
      <c r="N24" s="294"/>
      <c r="O24" s="360"/>
      <c r="P24" s="291">
        <v>24</v>
      </c>
      <c r="Q24" s="299"/>
      <c r="R24" s="293"/>
      <c r="S24" s="362" t="str">
        <f>B24</f>
        <v>К(Ф)Х Мусаев Д.Г.О.</v>
      </c>
      <c r="T24" s="302"/>
      <c r="U24" s="295"/>
      <c r="V24" s="291">
        <v>15</v>
      </c>
      <c r="W24" s="294"/>
      <c r="X24" s="297"/>
      <c r="Y24" s="300"/>
      <c r="Z24" s="295"/>
      <c r="AA24" s="363"/>
      <c r="AB24" s="295"/>
      <c r="AC24" s="364"/>
      <c r="AD24" s="301"/>
      <c r="AE24" s="364"/>
      <c r="AF24" s="301"/>
      <c r="AG24" s="208"/>
      <c r="AH24" s="208"/>
      <c r="AI24" s="133"/>
      <c r="AJ24" s="212"/>
      <c r="AK24" s="133"/>
      <c r="AL24" s="208"/>
      <c r="AM24" s="208"/>
      <c r="AN24" s="208"/>
      <c r="AO24" s="208"/>
      <c r="AP24" s="133"/>
    </row>
    <row r="25" spans="1:42" ht="21" customHeight="1" thickBot="1">
      <c r="A25" s="306" t="s">
        <v>9</v>
      </c>
      <c r="B25" s="365" t="s">
        <v>60</v>
      </c>
      <c r="C25" s="306"/>
      <c r="D25" s="307"/>
      <c r="E25" s="308"/>
      <c r="F25" s="366"/>
      <c r="G25" s="367"/>
      <c r="H25" s="368"/>
      <c r="I25" s="369"/>
      <c r="J25" s="370"/>
      <c r="K25" s="371"/>
      <c r="L25" s="370"/>
      <c r="M25" s="372"/>
      <c r="N25" s="367"/>
      <c r="O25" s="368"/>
      <c r="P25" s="306"/>
      <c r="Q25" s="307"/>
      <c r="R25" s="308"/>
      <c r="S25" s="373" t="str">
        <f>B25</f>
        <v>КФХ Ахтариева Р.В.</v>
      </c>
      <c r="T25" s="314"/>
      <c r="U25" s="304"/>
      <c r="V25" s="306"/>
      <c r="W25" s="309"/>
      <c r="X25" s="311"/>
      <c r="Y25" s="313"/>
      <c r="Z25" s="304"/>
      <c r="AA25" s="374"/>
      <c r="AB25" s="304"/>
      <c r="AC25" s="375"/>
      <c r="AD25" s="315"/>
      <c r="AE25" s="375"/>
      <c r="AF25" s="315">
        <v>100</v>
      </c>
      <c r="AG25" s="208"/>
      <c r="AH25" s="208"/>
      <c r="AI25" s="133"/>
      <c r="AJ25" s="212"/>
      <c r="AK25" s="133"/>
      <c r="AL25" s="208"/>
      <c r="AM25" s="208"/>
      <c r="AN25" s="208"/>
      <c r="AO25" s="208"/>
      <c r="AP25" s="133"/>
    </row>
    <row r="26" spans="1:42" ht="21" customHeight="1" thickBot="1">
      <c r="A26" s="376"/>
      <c r="B26" s="377" t="s">
        <v>68</v>
      </c>
      <c r="C26" s="376"/>
      <c r="D26" s="378"/>
      <c r="E26" s="379"/>
      <c r="F26" s="380"/>
      <c r="G26" s="381"/>
      <c r="H26" s="382"/>
      <c r="I26" s="383"/>
      <c r="J26" s="384"/>
      <c r="K26" s="385"/>
      <c r="L26" s="384"/>
      <c r="M26" s="386"/>
      <c r="N26" s="381"/>
      <c r="O26" s="382"/>
      <c r="P26" s="376"/>
      <c r="Q26" s="387"/>
      <c r="R26" s="379"/>
      <c r="S26" s="388"/>
      <c r="T26" s="395">
        <f>SUM(T24:T25)</f>
        <v>0</v>
      </c>
      <c r="U26" s="389"/>
      <c r="V26" s="376">
        <f>V24+V25</f>
        <v>15</v>
      </c>
      <c r="W26" s="390"/>
      <c r="X26" s="391"/>
      <c r="Y26" s="392"/>
      <c r="Z26" s="393"/>
      <c r="AA26" s="395">
        <f>SUM(AA24:AA25)</f>
        <v>0</v>
      </c>
      <c r="AB26" s="393"/>
      <c r="AC26" s="394"/>
      <c r="AD26" s="395">
        <f>SUM(AD24:AD25)</f>
        <v>0</v>
      </c>
      <c r="AE26" s="395">
        <f>SUM(AE24:AE25)</f>
        <v>0</v>
      </c>
      <c r="AF26" s="395">
        <f>SUM(AF24:AF25)</f>
        <v>100</v>
      </c>
      <c r="AG26" s="208"/>
      <c r="AH26" s="208"/>
      <c r="AI26" s="133"/>
      <c r="AJ26" s="212"/>
      <c r="AK26" s="133"/>
      <c r="AL26" s="208"/>
      <c r="AM26" s="208"/>
      <c r="AN26" s="208"/>
      <c r="AO26" s="208"/>
      <c r="AP26" s="133"/>
    </row>
    <row r="27" spans="1:42" ht="23.25" customHeight="1" thickBot="1">
      <c r="A27" s="376" t="s">
        <v>2</v>
      </c>
      <c r="B27" s="396" t="s">
        <v>26</v>
      </c>
      <c r="C27" s="376">
        <f>SUM(C23:C24)</f>
        <v>6254</v>
      </c>
      <c r="D27" s="378">
        <f>D23+D26</f>
        <v>585</v>
      </c>
      <c r="E27" s="379">
        <f>D27/C27*100</f>
        <v>9.354013431403901</v>
      </c>
      <c r="F27" s="376">
        <f>F24+F23</f>
        <v>1902</v>
      </c>
      <c r="G27" s="390">
        <f>G26+G23</f>
        <v>426</v>
      </c>
      <c r="H27" s="379">
        <f>G27/F27*100</f>
        <v>22.397476340694006</v>
      </c>
      <c r="I27" s="397"/>
      <c r="J27" s="397">
        <f>J23+J26</f>
        <v>64</v>
      </c>
      <c r="K27" s="397">
        <f>K23+K26</f>
        <v>317</v>
      </c>
      <c r="L27" s="393"/>
      <c r="M27" s="387">
        <f>M23+M24</f>
        <v>200</v>
      </c>
      <c r="N27" s="378"/>
      <c r="O27" s="379"/>
      <c r="P27" s="376">
        <f>P24+P23</f>
        <v>74</v>
      </c>
      <c r="Q27" s="398"/>
      <c r="R27" s="379"/>
      <c r="S27" s="399" t="s">
        <v>26</v>
      </c>
      <c r="T27" s="395">
        <f>T23+T26</f>
        <v>124</v>
      </c>
      <c r="U27" s="389"/>
      <c r="V27" s="376">
        <f>SUM(V23:V24)</f>
        <v>3287</v>
      </c>
      <c r="W27" s="378"/>
      <c r="X27" s="379"/>
      <c r="Y27" s="392"/>
      <c r="Z27" s="393"/>
      <c r="AA27" s="395">
        <f>AA23+AA26</f>
        <v>35</v>
      </c>
      <c r="AB27" s="395"/>
      <c r="AC27" s="395"/>
      <c r="AD27" s="395">
        <f>AD23+AD26</f>
        <v>1226</v>
      </c>
      <c r="AE27" s="395">
        <f>AE23+AE26</f>
        <v>1445</v>
      </c>
      <c r="AF27" s="395">
        <f>AF23+AF26</f>
        <v>1381</v>
      </c>
      <c r="AG27" s="208"/>
      <c r="AH27" s="208"/>
      <c r="AI27" s="133"/>
      <c r="AJ27" s="346"/>
      <c r="AK27" s="133"/>
      <c r="AL27" s="208"/>
      <c r="AM27" s="208"/>
      <c r="AN27" s="208"/>
      <c r="AO27" s="208"/>
      <c r="AP27" s="133"/>
    </row>
    <row r="28" spans="33:42" ht="12.75"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</row>
    <row r="29" spans="33:42" ht="12.75"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2:42" ht="12.75">
      <c r="B30" s="441"/>
      <c r="C30" s="441"/>
      <c r="D30" s="441"/>
      <c r="U30" s="441"/>
      <c r="V30" s="441"/>
      <c r="W30" s="441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</row>
    <row r="31" spans="33:42" ht="12.75"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</row>
    <row r="32" spans="33:42" ht="12.75"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</row>
    <row r="33" spans="33:42" ht="12.75"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</row>
    <row r="34" spans="33:42" ht="12.75"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</row>
  </sheetData>
  <sheetProtection/>
  <mergeCells count="27">
    <mergeCell ref="AC3:AC4"/>
    <mergeCell ref="AD3:AD4"/>
    <mergeCell ref="AE3:AE4"/>
    <mergeCell ref="AF3:AF4"/>
    <mergeCell ref="B30:D30"/>
    <mergeCell ref="U30:W30"/>
    <mergeCell ref="U3:U4"/>
    <mergeCell ref="V3:X4"/>
    <mergeCell ref="Y3:Y4"/>
    <mergeCell ref="Z3:Z4"/>
    <mergeCell ref="AA3:AA4"/>
    <mergeCell ref="AB3:AB4"/>
    <mergeCell ref="L3:L4"/>
    <mergeCell ref="M3:O4"/>
    <mergeCell ref="P3:R4"/>
    <mergeCell ref="S3:S5"/>
    <mergeCell ref="T3:T4"/>
    <mergeCell ref="B1:R1"/>
    <mergeCell ref="S1:AF1"/>
    <mergeCell ref="P2:R2"/>
    <mergeCell ref="A3:A5"/>
    <mergeCell ref="B3:B5"/>
    <mergeCell ref="C3:E4"/>
    <mergeCell ref="F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A1">
      <pane xSplit="2" ySplit="6" topLeftCell="C7" activePane="bottomRight" state="frozen"/>
      <selection pane="topLeft" activeCell="AF21" sqref="AF21"/>
      <selection pane="topRight" activeCell="AF21" sqref="AF21"/>
      <selection pane="bottomLeft" activeCell="AF21" sqref="AF21"/>
      <selection pane="bottomRight" activeCell="AF21" sqref="AF21"/>
    </sheetView>
  </sheetViews>
  <sheetFormatPr defaultColWidth="9.00390625" defaultRowHeight="12.75"/>
  <cols>
    <col min="1" max="1" width="4.75390625" style="132" customWidth="1"/>
    <col min="2" max="2" width="23.125" style="132" customWidth="1"/>
    <col min="3" max="3" width="7.00390625" style="132" customWidth="1"/>
    <col min="4" max="4" width="6.75390625" style="132" customWidth="1"/>
    <col min="5" max="6" width="7.75390625" style="132" customWidth="1"/>
    <col min="7" max="7" width="7.125" style="132" customWidth="1"/>
    <col min="8" max="8" width="6.75390625" style="132" customWidth="1"/>
    <col min="9" max="9" width="9.75390625" style="132" customWidth="1"/>
    <col min="10" max="11" width="7.875" style="132" customWidth="1"/>
    <col min="12" max="12" width="10.00390625" style="132" customWidth="1"/>
    <col min="13" max="13" width="7.25390625" style="132" customWidth="1"/>
    <col min="14" max="14" width="7.375" style="132" customWidth="1"/>
    <col min="15" max="15" width="6.875" style="132" customWidth="1"/>
    <col min="16" max="16" width="7.25390625" style="132" customWidth="1"/>
    <col min="17" max="18" width="7.00390625" style="132" customWidth="1"/>
    <col min="19" max="19" width="23.75390625" style="132" customWidth="1"/>
    <col min="20" max="20" width="7.25390625" style="132" customWidth="1"/>
    <col min="21" max="21" width="6.875" style="132" customWidth="1"/>
    <col min="22" max="22" width="7.00390625" style="132" customWidth="1"/>
    <col min="23" max="23" width="7.125" style="132" customWidth="1"/>
    <col min="24" max="24" width="6.375" style="132" customWidth="1"/>
    <col min="25" max="25" width="9.125" style="132" customWidth="1"/>
    <col min="26" max="26" width="10.875" style="132" customWidth="1"/>
    <col min="27" max="27" width="9.75390625" style="132" customWidth="1"/>
    <col min="28" max="29" width="8.875" style="132" customWidth="1"/>
    <col min="30" max="30" width="10.00390625" style="132" customWidth="1"/>
    <col min="31" max="31" width="11.375" style="132" customWidth="1"/>
    <col min="32" max="32" width="12.375" style="132" customWidth="1"/>
    <col min="33" max="35" width="9.125" style="132" customWidth="1"/>
    <col min="36" max="36" width="24.625" style="132" customWidth="1"/>
    <col min="37" max="16384" width="9.125" style="132" customWidth="1"/>
  </cols>
  <sheetData>
    <row r="1" spans="2:32" ht="19.5" customHeight="1">
      <c r="B1" s="433" t="s">
        <v>71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 t="str">
        <f>B1</f>
        <v>Сведения о ходе полевых работ по состоянию на  30 апреля 2020  года</v>
      </c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</row>
    <row r="2" spans="16:32" ht="18.75" customHeight="1" thickBot="1">
      <c r="P2" s="434" t="s">
        <v>18</v>
      </c>
      <c r="Q2" s="434"/>
      <c r="R2" s="434"/>
      <c r="S2" s="265"/>
      <c r="T2" s="266"/>
      <c r="AF2" s="267" t="s">
        <v>18</v>
      </c>
    </row>
    <row r="3" spans="1:32" ht="12.75" customHeight="1">
      <c r="A3" s="435" t="s">
        <v>0</v>
      </c>
      <c r="B3" s="435" t="s">
        <v>1</v>
      </c>
      <c r="C3" s="413" t="s">
        <v>19</v>
      </c>
      <c r="D3" s="415"/>
      <c r="E3" s="416"/>
      <c r="F3" s="415" t="s">
        <v>21</v>
      </c>
      <c r="G3" s="415"/>
      <c r="H3" s="415"/>
      <c r="I3" s="408" t="s">
        <v>20</v>
      </c>
      <c r="J3" s="408" t="s">
        <v>23</v>
      </c>
      <c r="K3" s="408" t="s">
        <v>58</v>
      </c>
      <c r="L3" s="408" t="s">
        <v>24</v>
      </c>
      <c r="M3" s="415" t="s">
        <v>22</v>
      </c>
      <c r="N3" s="415"/>
      <c r="O3" s="416"/>
      <c r="P3" s="413" t="s">
        <v>25</v>
      </c>
      <c r="Q3" s="415"/>
      <c r="R3" s="416"/>
      <c r="S3" s="438" t="s">
        <v>1</v>
      </c>
      <c r="T3" s="408" t="s">
        <v>34</v>
      </c>
      <c r="U3" s="413" t="s">
        <v>35</v>
      </c>
      <c r="V3" s="419" t="s">
        <v>27</v>
      </c>
      <c r="W3" s="420"/>
      <c r="X3" s="421"/>
      <c r="Y3" s="410" t="s">
        <v>28</v>
      </c>
      <c r="Z3" s="410" t="s">
        <v>59</v>
      </c>
      <c r="AA3" s="410" t="s">
        <v>36</v>
      </c>
      <c r="AB3" s="410" t="s">
        <v>29</v>
      </c>
      <c r="AC3" s="413" t="s">
        <v>33</v>
      </c>
      <c r="AD3" s="408" t="s">
        <v>31</v>
      </c>
      <c r="AE3" s="408" t="s">
        <v>32</v>
      </c>
      <c r="AF3" s="410" t="s">
        <v>37</v>
      </c>
    </row>
    <row r="4" spans="1:67" s="133" customFormat="1" ht="72" customHeight="1" thickBot="1">
      <c r="A4" s="436"/>
      <c r="B4" s="436"/>
      <c r="C4" s="414"/>
      <c r="D4" s="417"/>
      <c r="E4" s="418"/>
      <c r="F4" s="417"/>
      <c r="G4" s="417"/>
      <c r="H4" s="417"/>
      <c r="I4" s="409"/>
      <c r="J4" s="409"/>
      <c r="K4" s="428"/>
      <c r="L4" s="409"/>
      <c r="M4" s="417"/>
      <c r="N4" s="417"/>
      <c r="O4" s="418"/>
      <c r="P4" s="414"/>
      <c r="Q4" s="417"/>
      <c r="R4" s="418"/>
      <c r="S4" s="439"/>
      <c r="T4" s="409"/>
      <c r="U4" s="414"/>
      <c r="V4" s="422"/>
      <c r="W4" s="423"/>
      <c r="X4" s="424"/>
      <c r="Y4" s="411"/>
      <c r="Z4" s="411"/>
      <c r="AA4" s="411"/>
      <c r="AB4" s="411"/>
      <c r="AC4" s="414"/>
      <c r="AD4" s="409"/>
      <c r="AE4" s="409"/>
      <c r="AF4" s="411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41" s="133" customFormat="1" ht="23.25" customHeight="1" thickBot="1">
      <c r="A5" s="437"/>
      <c r="B5" s="437"/>
      <c r="C5" s="269" t="s">
        <v>5</v>
      </c>
      <c r="D5" s="270" t="s">
        <v>6</v>
      </c>
      <c r="E5" s="271" t="s">
        <v>7</v>
      </c>
      <c r="F5" s="269" t="s">
        <v>5</v>
      </c>
      <c r="G5" s="270" t="s">
        <v>6</v>
      </c>
      <c r="H5" s="271" t="s">
        <v>7</v>
      </c>
      <c r="I5" s="272" t="s">
        <v>6</v>
      </c>
      <c r="J5" s="272" t="s">
        <v>6</v>
      </c>
      <c r="K5" s="272" t="s">
        <v>6</v>
      </c>
      <c r="L5" s="273" t="s">
        <v>6</v>
      </c>
      <c r="M5" s="274" t="s">
        <v>5</v>
      </c>
      <c r="N5" s="275" t="s">
        <v>6</v>
      </c>
      <c r="O5" s="276" t="s">
        <v>7</v>
      </c>
      <c r="P5" s="277" t="s">
        <v>5</v>
      </c>
      <c r="Q5" s="275" t="s">
        <v>6</v>
      </c>
      <c r="R5" s="276" t="s">
        <v>7</v>
      </c>
      <c r="S5" s="440"/>
      <c r="T5" s="405" t="s">
        <v>6</v>
      </c>
      <c r="U5" s="278" t="s">
        <v>6</v>
      </c>
      <c r="V5" s="277" t="s">
        <v>5</v>
      </c>
      <c r="W5" s="275" t="s">
        <v>6</v>
      </c>
      <c r="X5" s="276" t="s">
        <v>7</v>
      </c>
      <c r="Y5" s="279" t="s">
        <v>6</v>
      </c>
      <c r="Z5" s="273" t="s">
        <v>6</v>
      </c>
      <c r="AA5" s="279" t="s">
        <v>6</v>
      </c>
      <c r="AB5" s="273" t="s">
        <v>30</v>
      </c>
      <c r="AC5" s="280" t="s">
        <v>6</v>
      </c>
      <c r="AD5" s="273" t="s">
        <v>6</v>
      </c>
      <c r="AE5" s="279" t="s">
        <v>6</v>
      </c>
      <c r="AF5" s="273" t="s">
        <v>6</v>
      </c>
      <c r="AG5" s="212"/>
      <c r="AH5" s="212"/>
      <c r="AJ5" s="281"/>
      <c r="AL5" s="212"/>
      <c r="AM5" s="212"/>
      <c r="AN5" s="212"/>
      <c r="AO5" s="212"/>
    </row>
    <row r="6" spans="1:41" s="133" customFormat="1" ht="23.25" customHeight="1" thickBot="1">
      <c r="A6" s="401">
        <v>1</v>
      </c>
      <c r="B6" s="401">
        <v>2</v>
      </c>
      <c r="C6" s="269">
        <v>3</v>
      </c>
      <c r="D6" s="270">
        <v>4</v>
      </c>
      <c r="E6" s="271">
        <v>5</v>
      </c>
      <c r="F6" s="269">
        <v>6</v>
      </c>
      <c r="G6" s="270">
        <v>7</v>
      </c>
      <c r="H6" s="271">
        <v>8</v>
      </c>
      <c r="I6" s="283">
        <v>9</v>
      </c>
      <c r="J6" s="283">
        <v>10</v>
      </c>
      <c r="K6" s="283">
        <v>11</v>
      </c>
      <c r="L6" s="284">
        <v>12</v>
      </c>
      <c r="M6" s="285">
        <v>13</v>
      </c>
      <c r="N6" s="270">
        <v>14</v>
      </c>
      <c r="O6" s="271">
        <v>15</v>
      </c>
      <c r="P6" s="269">
        <v>16</v>
      </c>
      <c r="Q6" s="270">
        <v>17</v>
      </c>
      <c r="R6" s="271">
        <v>18</v>
      </c>
      <c r="S6" s="286"/>
      <c r="T6" s="400">
        <v>19</v>
      </c>
      <c r="U6" s="401">
        <v>20</v>
      </c>
      <c r="V6" s="269">
        <v>21</v>
      </c>
      <c r="W6" s="270">
        <v>22</v>
      </c>
      <c r="X6" s="271">
        <v>23</v>
      </c>
      <c r="Y6" s="287">
        <v>24</v>
      </c>
      <c r="Z6" s="284">
        <v>25</v>
      </c>
      <c r="AA6" s="287">
        <v>26</v>
      </c>
      <c r="AB6" s="284">
        <v>27</v>
      </c>
      <c r="AC6" s="287">
        <v>28</v>
      </c>
      <c r="AD6" s="288">
        <v>29</v>
      </c>
      <c r="AE6" s="273">
        <v>30</v>
      </c>
      <c r="AF6" s="284">
        <v>31</v>
      </c>
      <c r="AG6" s="212"/>
      <c r="AH6" s="212"/>
      <c r="AJ6" s="281"/>
      <c r="AL6" s="212"/>
      <c r="AM6" s="212"/>
      <c r="AN6" s="212"/>
      <c r="AO6" s="212"/>
    </row>
    <row r="7" spans="1:41" s="133" customFormat="1" ht="16.5" customHeight="1">
      <c r="A7" s="289" t="s">
        <v>8</v>
      </c>
      <c r="B7" s="290" t="s">
        <v>39</v>
      </c>
      <c r="C7" s="291">
        <v>675</v>
      </c>
      <c r="D7" s="292"/>
      <c r="E7" s="293"/>
      <c r="F7" s="291">
        <v>250</v>
      </c>
      <c r="G7" s="294"/>
      <c r="H7" s="293"/>
      <c r="I7" s="295"/>
      <c r="J7" s="295"/>
      <c r="K7" s="295"/>
      <c r="L7" s="295"/>
      <c r="M7" s="296"/>
      <c r="N7" s="294"/>
      <c r="O7" s="297"/>
      <c r="P7" s="291"/>
      <c r="Q7" s="298"/>
      <c r="R7" s="293"/>
      <c r="S7" s="402" t="str">
        <f>B7</f>
        <v>АО "Чаадаевское"</v>
      </c>
      <c r="T7" s="295"/>
      <c r="U7" s="295"/>
      <c r="V7" s="291">
        <v>425</v>
      </c>
      <c r="W7" s="299"/>
      <c r="X7" s="293"/>
      <c r="Y7" s="300"/>
      <c r="Z7" s="295"/>
      <c r="AA7" s="301"/>
      <c r="AB7" s="295"/>
      <c r="AC7" s="301"/>
      <c r="AD7" s="302"/>
      <c r="AE7" s="302"/>
      <c r="AF7" s="301">
        <v>200</v>
      </c>
      <c r="AG7" s="208"/>
      <c r="AH7" s="208"/>
      <c r="AJ7" s="212"/>
      <c r="AL7" s="208"/>
      <c r="AM7" s="208"/>
      <c r="AN7" s="208"/>
      <c r="AO7" s="208"/>
    </row>
    <row r="8" spans="1:42" ht="17.25" customHeight="1">
      <c r="A8" s="228" t="s">
        <v>9</v>
      </c>
      <c r="B8" s="229" t="s">
        <v>40</v>
      </c>
      <c r="C8" s="230">
        <v>2134</v>
      </c>
      <c r="D8" s="231">
        <f>G8+N8+Q8+T8+U8+Y8+Z8+AA8</f>
        <v>365</v>
      </c>
      <c r="E8" s="232">
        <f>D8/C8*100</f>
        <v>17.10402999062793</v>
      </c>
      <c r="F8" s="230">
        <v>659</v>
      </c>
      <c r="G8" s="233">
        <f>I8+J8+K8+L8</f>
        <v>191</v>
      </c>
      <c r="H8" s="232">
        <f>G8/F8*100</f>
        <v>28.98330804248862</v>
      </c>
      <c r="I8" s="228"/>
      <c r="J8" s="228">
        <v>30</v>
      </c>
      <c r="K8" s="228">
        <v>161</v>
      </c>
      <c r="L8" s="228"/>
      <c r="M8" s="244"/>
      <c r="N8" s="233"/>
      <c r="O8" s="235"/>
      <c r="P8" s="236"/>
      <c r="Q8" s="237"/>
      <c r="R8" s="232"/>
      <c r="S8" s="403" t="str">
        <f>B8</f>
        <v>ООО "Борисоглебское"</v>
      </c>
      <c r="T8" s="228">
        <v>174</v>
      </c>
      <c r="U8" s="228"/>
      <c r="V8" s="230">
        <v>684</v>
      </c>
      <c r="W8" s="231"/>
      <c r="X8" s="232"/>
      <c r="Y8" s="239"/>
      <c r="Z8" s="228"/>
      <c r="AA8" s="197"/>
      <c r="AB8" s="228"/>
      <c r="AC8" s="240"/>
      <c r="AD8" s="197">
        <v>676</v>
      </c>
      <c r="AE8" s="197">
        <v>500</v>
      </c>
      <c r="AF8" s="240">
        <v>385</v>
      </c>
      <c r="AG8" s="208"/>
      <c r="AH8" s="208"/>
      <c r="AI8" s="133"/>
      <c r="AJ8" s="212"/>
      <c r="AK8" s="133"/>
      <c r="AL8" s="208"/>
      <c r="AM8" s="208"/>
      <c r="AN8" s="208"/>
      <c r="AO8" s="208"/>
      <c r="AP8" s="133"/>
    </row>
    <row r="9" spans="1:42" ht="20.25" customHeight="1">
      <c r="A9" s="228" t="s">
        <v>10</v>
      </c>
      <c r="B9" s="229" t="s">
        <v>41</v>
      </c>
      <c r="C9" s="230">
        <v>400</v>
      </c>
      <c r="D9" s="231">
        <f>G9+N9+Q9+T9+U9+Y9+Z9+AA9</f>
        <v>110</v>
      </c>
      <c r="E9" s="232">
        <f>D9/C9*100</f>
        <v>27.500000000000004</v>
      </c>
      <c r="F9" s="230">
        <v>100</v>
      </c>
      <c r="G9" s="233">
        <f>I9+J9+K9+L9</f>
        <v>60</v>
      </c>
      <c r="H9" s="232">
        <f>G9/F9*100</f>
        <v>60</v>
      </c>
      <c r="I9" s="228"/>
      <c r="J9" s="228"/>
      <c r="K9" s="228">
        <v>60</v>
      </c>
      <c r="L9" s="228"/>
      <c r="M9" s="244"/>
      <c r="N9" s="233"/>
      <c r="O9" s="235"/>
      <c r="P9" s="236"/>
      <c r="Q9" s="237"/>
      <c r="R9" s="232"/>
      <c r="S9" s="403" t="str">
        <f aca="true" t="shared" si="0" ref="S9:S17">B9</f>
        <v>СПК "Булатниково"</v>
      </c>
      <c r="T9" s="228"/>
      <c r="U9" s="228"/>
      <c r="V9" s="230">
        <v>300</v>
      </c>
      <c r="W9" s="231"/>
      <c r="X9" s="232"/>
      <c r="Y9" s="239"/>
      <c r="Z9" s="228"/>
      <c r="AA9" s="197">
        <v>50</v>
      </c>
      <c r="AB9" s="228"/>
      <c r="AC9" s="240"/>
      <c r="AD9" s="197">
        <v>50</v>
      </c>
      <c r="AE9" s="197"/>
      <c r="AF9" s="240">
        <v>130</v>
      </c>
      <c r="AG9" s="208"/>
      <c r="AH9" s="208"/>
      <c r="AI9" s="133"/>
      <c r="AJ9" s="212"/>
      <c r="AK9" s="133"/>
      <c r="AL9" s="208"/>
      <c r="AM9" s="208"/>
      <c r="AN9" s="208"/>
      <c r="AO9" s="208"/>
      <c r="AP9" s="133"/>
    </row>
    <row r="10" spans="1:42" ht="18.75" customHeight="1">
      <c r="A10" s="228" t="s">
        <v>11</v>
      </c>
      <c r="B10" s="229" t="s">
        <v>42</v>
      </c>
      <c r="C10" s="230">
        <v>312</v>
      </c>
      <c r="D10" s="231"/>
      <c r="E10" s="232"/>
      <c r="F10" s="230"/>
      <c r="G10" s="233"/>
      <c r="H10" s="232"/>
      <c r="I10" s="228"/>
      <c r="J10" s="228"/>
      <c r="K10" s="228"/>
      <c r="L10" s="228"/>
      <c r="M10" s="244"/>
      <c r="N10" s="233"/>
      <c r="O10" s="232"/>
      <c r="P10" s="230"/>
      <c r="Q10" s="231"/>
      <c r="R10" s="232"/>
      <c r="S10" s="403" t="str">
        <f t="shared" si="0"/>
        <v>ООО ГК "Сельхозпродукт"</v>
      </c>
      <c r="T10" s="228"/>
      <c r="U10" s="228"/>
      <c r="V10" s="230">
        <v>312</v>
      </c>
      <c r="W10" s="231"/>
      <c r="X10" s="232"/>
      <c r="Y10" s="239"/>
      <c r="Z10" s="228"/>
      <c r="AA10" s="197"/>
      <c r="AB10" s="228"/>
      <c r="AC10" s="240"/>
      <c r="AD10" s="197"/>
      <c r="AE10" s="197">
        <v>345</v>
      </c>
      <c r="AF10" s="240">
        <v>120</v>
      </c>
      <c r="AG10" s="208"/>
      <c r="AH10" s="208"/>
      <c r="AI10" s="133"/>
      <c r="AJ10" s="212"/>
      <c r="AK10" s="133"/>
      <c r="AL10" s="208"/>
      <c r="AM10" s="208"/>
      <c r="AN10" s="208"/>
      <c r="AO10" s="208"/>
      <c r="AP10" s="133"/>
    </row>
    <row r="11" spans="1:42" ht="18.75" customHeight="1">
      <c r="A11" s="228" t="s">
        <v>12</v>
      </c>
      <c r="B11" s="229" t="s">
        <v>43</v>
      </c>
      <c r="C11" s="230">
        <v>441</v>
      </c>
      <c r="D11" s="231"/>
      <c r="E11" s="232"/>
      <c r="F11" s="230">
        <v>206</v>
      </c>
      <c r="G11" s="233"/>
      <c r="H11" s="232"/>
      <c r="I11" s="228"/>
      <c r="J11" s="228"/>
      <c r="K11" s="228"/>
      <c r="L11" s="228"/>
      <c r="M11" s="244"/>
      <c r="N11" s="233"/>
      <c r="O11" s="232"/>
      <c r="P11" s="236"/>
      <c r="Q11" s="231"/>
      <c r="R11" s="232"/>
      <c r="S11" s="403" t="str">
        <f t="shared" si="0"/>
        <v>ООО "Маяк"</v>
      </c>
      <c r="T11" s="228"/>
      <c r="U11" s="228"/>
      <c r="V11" s="230">
        <v>235</v>
      </c>
      <c r="W11" s="231"/>
      <c r="X11" s="232"/>
      <c r="Y11" s="239"/>
      <c r="Z11" s="228"/>
      <c r="AA11" s="240"/>
      <c r="AB11" s="228"/>
      <c r="AC11" s="240"/>
      <c r="AD11" s="240"/>
      <c r="AE11" s="240"/>
      <c r="AF11" s="240"/>
      <c r="AG11" s="208"/>
      <c r="AH11" s="208"/>
      <c r="AI11" s="133"/>
      <c r="AJ11" s="212"/>
      <c r="AK11" s="133"/>
      <c r="AL11" s="208"/>
      <c r="AM11" s="208"/>
      <c r="AN11" s="208"/>
      <c r="AO11" s="208"/>
      <c r="AP11" s="133"/>
    </row>
    <row r="12" spans="1:42" ht="18" customHeight="1">
      <c r="A12" s="228" t="s">
        <v>13</v>
      </c>
      <c r="B12" s="229" t="s">
        <v>44</v>
      </c>
      <c r="C12" s="230">
        <v>920</v>
      </c>
      <c r="D12" s="231"/>
      <c r="E12" s="232"/>
      <c r="F12" s="230">
        <v>210</v>
      </c>
      <c r="G12" s="233"/>
      <c r="H12" s="232"/>
      <c r="I12" s="228"/>
      <c r="J12" s="228"/>
      <c r="K12" s="228"/>
      <c r="L12" s="228"/>
      <c r="M12" s="244">
        <v>200</v>
      </c>
      <c r="N12" s="233"/>
      <c r="O12" s="232"/>
      <c r="P12" s="230">
        <v>50</v>
      </c>
      <c r="Q12" s="231"/>
      <c r="R12" s="232"/>
      <c r="S12" s="403" t="str">
        <f t="shared" si="0"/>
        <v>ООО "Степаньковское"</v>
      </c>
      <c r="T12" s="228"/>
      <c r="U12" s="228"/>
      <c r="V12" s="230">
        <v>460</v>
      </c>
      <c r="W12" s="231"/>
      <c r="X12" s="232"/>
      <c r="Y12" s="239"/>
      <c r="Z12" s="228"/>
      <c r="AA12" s="240"/>
      <c r="AB12" s="228"/>
      <c r="AC12" s="240"/>
      <c r="AD12" s="240">
        <v>260</v>
      </c>
      <c r="AE12" s="240"/>
      <c r="AF12" s="240">
        <v>333</v>
      </c>
      <c r="AG12" s="208"/>
      <c r="AH12" s="208"/>
      <c r="AI12" s="133"/>
      <c r="AJ12" s="212"/>
      <c r="AK12" s="133"/>
      <c r="AL12" s="208"/>
      <c r="AM12" s="208"/>
      <c r="AN12" s="208"/>
      <c r="AO12" s="208"/>
      <c r="AP12" s="133"/>
    </row>
    <row r="13" spans="1:42" ht="18.75" customHeight="1">
      <c r="A13" s="228" t="s">
        <v>14</v>
      </c>
      <c r="B13" s="229" t="s">
        <v>46</v>
      </c>
      <c r="C13" s="230">
        <v>30</v>
      </c>
      <c r="D13" s="231"/>
      <c r="E13" s="232"/>
      <c r="F13" s="230">
        <v>20</v>
      </c>
      <c r="G13" s="233"/>
      <c r="H13" s="232"/>
      <c r="I13" s="228"/>
      <c r="J13" s="228"/>
      <c r="K13" s="228"/>
      <c r="L13" s="228"/>
      <c r="M13" s="244"/>
      <c r="N13" s="233"/>
      <c r="O13" s="232"/>
      <c r="P13" s="230"/>
      <c r="Q13" s="231"/>
      <c r="R13" s="232"/>
      <c r="S13" s="403" t="str">
        <f t="shared" si="0"/>
        <v>СПК "Кедр"</v>
      </c>
      <c r="T13" s="228"/>
      <c r="U13" s="228"/>
      <c r="V13" s="230">
        <v>10</v>
      </c>
      <c r="W13" s="231"/>
      <c r="X13" s="232"/>
      <c r="Y13" s="239"/>
      <c r="Z13" s="228"/>
      <c r="AA13" s="240"/>
      <c r="AB13" s="228"/>
      <c r="AC13" s="240"/>
      <c r="AD13" s="240"/>
      <c r="AE13" s="240"/>
      <c r="AF13" s="240"/>
      <c r="AG13" s="208"/>
      <c r="AH13" s="208"/>
      <c r="AI13" s="133"/>
      <c r="AJ13" s="212"/>
      <c r="AK13" s="133"/>
      <c r="AL13" s="208"/>
      <c r="AM13" s="208"/>
      <c r="AN13" s="208"/>
      <c r="AO13" s="208"/>
      <c r="AP13" s="133"/>
    </row>
    <row r="14" spans="1:42" ht="18.75" customHeight="1">
      <c r="A14" s="228" t="s">
        <v>15</v>
      </c>
      <c r="B14" s="229" t="s">
        <v>47</v>
      </c>
      <c r="C14" s="230">
        <v>240</v>
      </c>
      <c r="D14" s="231">
        <f>G14+N14+Q14+T14+U14+Y14+Z14+AA14</f>
        <v>100</v>
      </c>
      <c r="E14" s="232">
        <f>D14/C14*100</f>
        <v>41.66666666666667</v>
      </c>
      <c r="F14" s="230">
        <v>185</v>
      </c>
      <c r="G14" s="233">
        <f>I14+J14+K14+L14</f>
        <v>100</v>
      </c>
      <c r="H14" s="232">
        <f>G14/F14*100</f>
        <v>54.054054054054056</v>
      </c>
      <c r="I14" s="228"/>
      <c r="J14" s="228"/>
      <c r="K14" s="228">
        <v>100</v>
      </c>
      <c r="L14" s="228"/>
      <c r="M14" s="244"/>
      <c r="N14" s="233"/>
      <c r="O14" s="232"/>
      <c r="P14" s="236"/>
      <c r="Q14" s="231"/>
      <c r="R14" s="232"/>
      <c r="S14" s="403" t="str">
        <f t="shared" si="0"/>
        <v>СПК "Стригинский"</v>
      </c>
      <c r="T14" s="228"/>
      <c r="U14" s="228"/>
      <c r="V14" s="230">
        <v>55</v>
      </c>
      <c r="W14" s="231"/>
      <c r="X14" s="232"/>
      <c r="Y14" s="239"/>
      <c r="Z14" s="228"/>
      <c r="AA14" s="240"/>
      <c r="AB14" s="228"/>
      <c r="AC14" s="240"/>
      <c r="AD14" s="240"/>
      <c r="AE14" s="240"/>
      <c r="AF14" s="240">
        <v>170</v>
      </c>
      <c r="AG14" s="208"/>
      <c r="AH14" s="208"/>
      <c r="AI14" s="133"/>
      <c r="AJ14" s="212"/>
      <c r="AK14" s="133"/>
      <c r="AL14" s="208"/>
      <c r="AM14" s="208"/>
      <c r="AN14" s="208"/>
      <c r="AO14" s="208"/>
      <c r="AP14" s="133"/>
    </row>
    <row r="15" spans="1:42" ht="19.5" customHeight="1">
      <c r="A15" s="228" t="s">
        <v>16</v>
      </c>
      <c r="B15" s="229" t="s">
        <v>50</v>
      </c>
      <c r="C15" s="230">
        <v>48</v>
      </c>
      <c r="D15" s="231"/>
      <c r="E15" s="232"/>
      <c r="F15" s="230"/>
      <c r="G15" s="233"/>
      <c r="H15" s="232"/>
      <c r="I15" s="228"/>
      <c r="J15" s="228"/>
      <c r="K15" s="228"/>
      <c r="L15" s="228"/>
      <c r="M15" s="244"/>
      <c r="N15" s="233"/>
      <c r="O15" s="235"/>
      <c r="P15" s="236"/>
      <c r="Q15" s="231"/>
      <c r="R15" s="232"/>
      <c r="S15" s="403" t="str">
        <f t="shared" si="0"/>
        <v>СПК "Мир"</v>
      </c>
      <c r="T15" s="228"/>
      <c r="U15" s="228"/>
      <c r="V15" s="230">
        <v>48</v>
      </c>
      <c r="W15" s="231"/>
      <c r="X15" s="232"/>
      <c r="Y15" s="239"/>
      <c r="Z15" s="228"/>
      <c r="AA15" s="240"/>
      <c r="AB15" s="228"/>
      <c r="AC15" s="240"/>
      <c r="AD15" s="240"/>
      <c r="AE15" s="240"/>
      <c r="AF15" s="240"/>
      <c r="AG15" s="303"/>
      <c r="AH15" s="303"/>
      <c r="AI15" s="133"/>
      <c r="AJ15" s="212"/>
      <c r="AK15" s="133"/>
      <c r="AL15" s="208"/>
      <c r="AM15" s="208"/>
      <c r="AN15" s="208"/>
      <c r="AO15" s="208"/>
      <c r="AP15" s="133"/>
    </row>
    <row r="16" spans="1:42" ht="19.5" customHeight="1">
      <c r="A16" s="228" t="s">
        <v>17</v>
      </c>
      <c r="B16" s="229" t="s">
        <v>54</v>
      </c>
      <c r="C16" s="230">
        <v>70</v>
      </c>
      <c r="D16" s="231"/>
      <c r="E16" s="232"/>
      <c r="F16" s="230"/>
      <c r="G16" s="233"/>
      <c r="H16" s="232"/>
      <c r="I16" s="228"/>
      <c r="J16" s="228"/>
      <c r="K16" s="228"/>
      <c r="L16" s="228"/>
      <c r="M16" s="244"/>
      <c r="N16" s="233"/>
      <c r="O16" s="235"/>
      <c r="P16" s="236"/>
      <c r="Q16" s="231"/>
      <c r="R16" s="232"/>
      <c r="S16" s="403" t="str">
        <f t="shared" si="0"/>
        <v>ООО "Преображение"</v>
      </c>
      <c r="T16" s="228"/>
      <c r="U16" s="228"/>
      <c r="V16" s="230">
        <v>70</v>
      </c>
      <c r="W16" s="231"/>
      <c r="X16" s="232"/>
      <c r="Y16" s="239"/>
      <c r="Z16" s="228"/>
      <c r="AA16" s="240"/>
      <c r="AB16" s="228"/>
      <c r="AC16" s="240"/>
      <c r="AD16" s="240"/>
      <c r="AE16" s="240"/>
      <c r="AF16" s="240"/>
      <c r="AG16" s="303"/>
      <c r="AH16" s="303"/>
      <c r="AI16" s="133"/>
      <c r="AJ16" s="212"/>
      <c r="AK16" s="133"/>
      <c r="AL16" s="208"/>
      <c r="AM16" s="208"/>
      <c r="AN16" s="208"/>
      <c r="AO16" s="208"/>
      <c r="AP16" s="133"/>
    </row>
    <row r="17" spans="1:42" ht="19.5" customHeight="1">
      <c r="A17" s="228" t="s">
        <v>38</v>
      </c>
      <c r="B17" s="229" t="s">
        <v>55</v>
      </c>
      <c r="C17" s="230">
        <v>150</v>
      </c>
      <c r="D17" s="231">
        <f>G17+N17+Q17+T17+U17+Y17+Z17+AA17</f>
        <v>26</v>
      </c>
      <c r="E17" s="232">
        <f>D17/C17*100</f>
        <v>17.333333333333336</v>
      </c>
      <c r="F17" s="230">
        <v>150</v>
      </c>
      <c r="G17" s="233">
        <f>I17+J17+K17+L17</f>
        <v>26</v>
      </c>
      <c r="H17" s="232">
        <f>G17/F17*100</f>
        <v>17.333333333333336</v>
      </c>
      <c r="I17" s="228"/>
      <c r="J17" s="228"/>
      <c r="K17" s="228">
        <v>26</v>
      </c>
      <c r="L17" s="228"/>
      <c r="M17" s="244"/>
      <c r="N17" s="233"/>
      <c r="O17" s="235"/>
      <c r="P17" s="236"/>
      <c r="Q17" s="231"/>
      <c r="R17" s="232"/>
      <c r="S17" s="403" t="str">
        <f t="shared" si="0"/>
        <v>АО ПЗ "Нива"</v>
      </c>
      <c r="T17" s="228"/>
      <c r="U17" s="228"/>
      <c r="V17" s="230"/>
      <c r="W17" s="231"/>
      <c r="X17" s="232"/>
      <c r="Y17" s="239"/>
      <c r="Z17" s="228"/>
      <c r="AA17" s="240"/>
      <c r="AB17" s="228"/>
      <c r="AC17" s="240"/>
      <c r="AD17" s="240"/>
      <c r="AE17" s="240"/>
      <c r="AF17" s="240">
        <v>26</v>
      </c>
      <c r="AG17" s="303"/>
      <c r="AH17" s="303"/>
      <c r="AI17" s="133"/>
      <c r="AJ17" s="212"/>
      <c r="AK17" s="133"/>
      <c r="AL17" s="208"/>
      <c r="AM17" s="208"/>
      <c r="AN17" s="208"/>
      <c r="AO17" s="208"/>
      <c r="AP17" s="133"/>
    </row>
    <row r="18" spans="1:42" ht="18.75" customHeight="1" thickBot="1">
      <c r="A18" s="304"/>
      <c r="B18" s="305"/>
      <c r="C18" s="306"/>
      <c r="D18" s="307"/>
      <c r="E18" s="308"/>
      <c r="F18" s="306"/>
      <c r="G18" s="309"/>
      <c r="H18" s="308"/>
      <c r="I18" s="304"/>
      <c r="J18" s="304"/>
      <c r="K18" s="304"/>
      <c r="L18" s="304"/>
      <c r="M18" s="310"/>
      <c r="N18" s="309"/>
      <c r="O18" s="311"/>
      <c r="P18" s="312"/>
      <c r="Q18" s="307"/>
      <c r="R18" s="308"/>
      <c r="S18" s="404"/>
      <c r="T18" s="304"/>
      <c r="U18" s="304"/>
      <c r="V18" s="306"/>
      <c r="W18" s="307"/>
      <c r="X18" s="308"/>
      <c r="Y18" s="313"/>
      <c r="Z18" s="304"/>
      <c r="AA18" s="314"/>
      <c r="AB18" s="304"/>
      <c r="AC18" s="315"/>
      <c r="AD18" s="315"/>
      <c r="AE18" s="315"/>
      <c r="AF18" s="315"/>
      <c r="AG18" s="208"/>
      <c r="AH18" s="208"/>
      <c r="AI18" s="133"/>
      <c r="AJ18" s="212"/>
      <c r="AK18" s="133"/>
      <c r="AL18" s="208"/>
      <c r="AM18" s="208"/>
      <c r="AN18" s="208"/>
      <c r="AO18" s="208"/>
      <c r="AP18" s="133"/>
    </row>
    <row r="19" spans="1:42" ht="20.25" customHeight="1" thickBot="1">
      <c r="A19" s="316" t="s">
        <v>2</v>
      </c>
      <c r="B19" s="317" t="s">
        <v>3</v>
      </c>
      <c r="C19" s="318">
        <f>SUM(C7:C18)</f>
        <v>5420</v>
      </c>
      <c r="D19" s="319">
        <f>SUM(D7:D17)</f>
        <v>601</v>
      </c>
      <c r="E19" s="320">
        <f>D19/C19*100</f>
        <v>11.088560885608857</v>
      </c>
      <c r="F19" s="318">
        <f>SUM(F7:F17)</f>
        <v>1780</v>
      </c>
      <c r="G19" s="321">
        <f>SUM(G7:G18)</f>
        <v>377</v>
      </c>
      <c r="H19" s="320">
        <f>G19/F19*100</f>
        <v>21.179775280898877</v>
      </c>
      <c r="I19" s="322"/>
      <c r="J19" s="322"/>
      <c r="K19" s="322">
        <f>SUM(K7:K18)</f>
        <v>347</v>
      </c>
      <c r="L19" s="316"/>
      <c r="M19" s="323">
        <f>SUM(M10:M17)</f>
        <v>200</v>
      </c>
      <c r="N19" s="324"/>
      <c r="O19" s="320"/>
      <c r="P19" s="318">
        <f>SUM(P10:P17)</f>
        <v>50</v>
      </c>
      <c r="Q19" s="319"/>
      <c r="R19" s="320"/>
      <c r="S19" s="317" t="s">
        <v>3</v>
      </c>
      <c r="T19" s="327">
        <f>SUM(T7:T18)</f>
        <v>174</v>
      </c>
      <c r="U19" s="325"/>
      <c r="V19" s="318">
        <f>SUM(V7:V18)</f>
        <v>2599</v>
      </c>
      <c r="W19" s="319"/>
      <c r="X19" s="320"/>
      <c r="Y19" s="326"/>
      <c r="Z19" s="316"/>
      <c r="AA19" s="327">
        <f>SUM(AA7:AA18)</f>
        <v>50</v>
      </c>
      <c r="AB19" s="316"/>
      <c r="AC19" s="328"/>
      <c r="AD19" s="327">
        <f>SUM(AD7:AD18)</f>
        <v>986</v>
      </c>
      <c r="AE19" s="327">
        <f>SUM(AE7:AE18)</f>
        <v>845</v>
      </c>
      <c r="AF19" s="327">
        <f>SUM(AF7:AF18)</f>
        <v>1364</v>
      </c>
      <c r="AG19" s="208"/>
      <c r="AH19" s="208"/>
      <c r="AI19" s="133"/>
      <c r="AJ19" s="212"/>
      <c r="AK19" s="133"/>
      <c r="AL19" s="208"/>
      <c r="AM19" s="208"/>
      <c r="AN19" s="208"/>
      <c r="AO19" s="208"/>
      <c r="AP19" s="133"/>
    </row>
    <row r="20" spans="1:42" ht="24" customHeight="1" thickBot="1" thickTop="1">
      <c r="A20" s="329" t="s">
        <v>8</v>
      </c>
      <c r="B20" s="330" t="s">
        <v>45</v>
      </c>
      <c r="C20" s="318">
        <v>779</v>
      </c>
      <c r="D20" s="319">
        <f>G20+N20+Q20+T20+U20+Y20+Z20</f>
        <v>109</v>
      </c>
      <c r="E20" s="320">
        <f>D20/C20*100</f>
        <v>13.992297817715018</v>
      </c>
      <c r="F20" s="331">
        <v>106</v>
      </c>
      <c r="G20" s="332">
        <f>I20+J20+K20+L20</f>
        <v>109</v>
      </c>
      <c r="H20" s="333">
        <f>G20/F20*100</f>
        <v>102.8301886792453</v>
      </c>
      <c r="I20" s="334">
        <v>45</v>
      </c>
      <c r="J20" s="334">
        <v>64</v>
      </c>
      <c r="K20" s="334"/>
      <c r="L20" s="335"/>
      <c r="M20" s="336"/>
      <c r="N20" s="337"/>
      <c r="O20" s="338"/>
      <c r="P20" s="339"/>
      <c r="Q20" s="340"/>
      <c r="R20" s="338"/>
      <c r="S20" s="330" t="str">
        <f>B20</f>
        <v>СПК "Муромский"</v>
      </c>
      <c r="T20" s="343"/>
      <c r="U20" s="330"/>
      <c r="V20" s="341">
        <v>673</v>
      </c>
      <c r="W20" s="340"/>
      <c r="X20" s="338"/>
      <c r="Y20" s="342"/>
      <c r="Z20" s="335"/>
      <c r="AA20" s="343"/>
      <c r="AB20" s="335"/>
      <c r="AC20" s="344"/>
      <c r="AD20" s="345">
        <v>350</v>
      </c>
      <c r="AE20" s="345">
        <v>600</v>
      </c>
      <c r="AF20" s="343">
        <v>110</v>
      </c>
      <c r="AG20" s="208"/>
      <c r="AH20" s="208"/>
      <c r="AI20" s="133"/>
      <c r="AJ20" s="346"/>
      <c r="AK20" s="133"/>
      <c r="AL20" s="208"/>
      <c r="AM20" s="208"/>
      <c r="AN20" s="208"/>
      <c r="AO20" s="208"/>
      <c r="AP20" s="133"/>
    </row>
    <row r="21" spans="1:42" ht="24" customHeight="1" thickBot="1" thickTop="1">
      <c r="A21" s="207" t="s">
        <v>9</v>
      </c>
      <c r="B21" s="347" t="s">
        <v>49</v>
      </c>
      <c r="C21" s="318"/>
      <c r="D21" s="319"/>
      <c r="E21" s="320"/>
      <c r="F21" s="331"/>
      <c r="G21" s="332"/>
      <c r="H21" s="333"/>
      <c r="I21" s="203"/>
      <c r="J21" s="203"/>
      <c r="K21" s="203"/>
      <c r="L21" s="204"/>
      <c r="M21" s="251"/>
      <c r="N21" s="202"/>
      <c r="O21" s="201"/>
      <c r="P21" s="348"/>
      <c r="Q21" s="200"/>
      <c r="R21" s="201"/>
      <c r="S21" s="347" t="str">
        <f>B21</f>
        <v>ЗАО "Выбор"</v>
      </c>
      <c r="T21" s="211"/>
      <c r="U21" s="347"/>
      <c r="V21" s="198"/>
      <c r="W21" s="200"/>
      <c r="X21" s="201"/>
      <c r="Y21" s="208"/>
      <c r="Z21" s="204"/>
      <c r="AA21" s="211"/>
      <c r="AB21" s="204"/>
      <c r="AC21" s="209"/>
      <c r="AD21" s="210"/>
      <c r="AE21" s="210"/>
      <c r="AF21" s="211"/>
      <c r="AG21" s="208"/>
      <c r="AH21" s="208"/>
      <c r="AI21" s="133"/>
      <c r="AJ21" s="346"/>
      <c r="AK21" s="133"/>
      <c r="AL21" s="208"/>
      <c r="AM21" s="208"/>
      <c r="AN21" s="208"/>
      <c r="AO21" s="208"/>
      <c r="AP21" s="133"/>
    </row>
    <row r="22" spans="1:42" ht="21" customHeight="1" thickBot="1" thickTop="1">
      <c r="A22" s="349" t="s">
        <v>2</v>
      </c>
      <c r="B22" s="350" t="s">
        <v>4</v>
      </c>
      <c r="C22" s="331">
        <f>SUM(C20:C21)</f>
        <v>779</v>
      </c>
      <c r="D22" s="351">
        <f>SUM(D20:D21)</f>
        <v>109</v>
      </c>
      <c r="E22" s="333">
        <f>D22/C22*100</f>
        <v>13.992297817715018</v>
      </c>
      <c r="F22" s="331">
        <f>SUM(F20:F20)</f>
        <v>106</v>
      </c>
      <c r="G22" s="332">
        <f>SUM(G20:G21)</f>
        <v>109</v>
      </c>
      <c r="H22" s="333">
        <f>G22/F22*100</f>
        <v>102.8301886792453</v>
      </c>
      <c r="I22" s="352">
        <f>SUM(I20:I21)</f>
        <v>45</v>
      </c>
      <c r="J22" s="352">
        <f>SUM(J20:J21)</f>
        <v>64</v>
      </c>
      <c r="K22" s="352"/>
      <c r="L22" s="353"/>
      <c r="M22" s="354"/>
      <c r="N22" s="332"/>
      <c r="O22" s="333"/>
      <c r="P22" s="331"/>
      <c r="Q22" s="351"/>
      <c r="R22" s="333"/>
      <c r="S22" s="350" t="s">
        <v>4</v>
      </c>
      <c r="T22" s="356"/>
      <c r="U22" s="350"/>
      <c r="V22" s="331">
        <f>SUM(V20:V20)</f>
        <v>673</v>
      </c>
      <c r="W22" s="351"/>
      <c r="X22" s="333"/>
      <c r="Y22" s="355"/>
      <c r="Z22" s="353"/>
      <c r="AA22" s="356"/>
      <c r="AB22" s="353"/>
      <c r="AC22" s="357"/>
      <c r="AD22" s="356">
        <f>SUM(AD20:AD21)</f>
        <v>350</v>
      </c>
      <c r="AE22" s="356">
        <f>SUM(AE20:AE21)</f>
        <v>600</v>
      </c>
      <c r="AF22" s="356">
        <f>SUM(AF20:AF21)</f>
        <v>110</v>
      </c>
      <c r="AG22" s="208"/>
      <c r="AH22" s="208"/>
      <c r="AI22" s="133"/>
      <c r="AJ22" s="212"/>
      <c r="AK22" s="133"/>
      <c r="AL22" s="208"/>
      <c r="AM22" s="208"/>
      <c r="AN22" s="208"/>
      <c r="AO22" s="208"/>
      <c r="AP22" s="133"/>
    </row>
    <row r="23" spans="1:42" ht="21" customHeight="1" thickBot="1" thickTop="1">
      <c r="A23" s="198"/>
      <c r="B23" s="199" t="s">
        <v>26</v>
      </c>
      <c r="C23" s="198">
        <f>C19+C22</f>
        <v>6199</v>
      </c>
      <c r="D23" s="200">
        <f>D19+D22</f>
        <v>710</v>
      </c>
      <c r="E23" s="201">
        <f>D23/C23*100</f>
        <v>11.45346023552186</v>
      </c>
      <c r="F23" s="198">
        <f>F19+F22</f>
        <v>1886</v>
      </c>
      <c r="G23" s="202">
        <f>G22+G19</f>
        <v>486</v>
      </c>
      <c r="H23" s="201">
        <f>G23/F23*100</f>
        <v>25.768822905620357</v>
      </c>
      <c r="I23" s="203">
        <f>I19+I22</f>
        <v>45</v>
      </c>
      <c r="J23" s="203">
        <f>J19+J22</f>
        <v>64</v>
      </c>
      <c r="K23" s="203">
        <f>K19+K22</f>
        <v>347</v>
      </c>
      <c r="L23" s="204"/>
      <c r="M23" s="251">
        <f>M19+M22</f>
        <v>200</v>
      </c>
      <c r="N23" s="202"/>
      <c r="O23" s="201"/>
      <c r="P23" s="198">
        <f>P19+P22</f>
        <v>50</v>
      </c>
      <c r="Q23" s="200"/>
      <c r="R23" s="201"/>
      <c r="S23" s="206" t="s">
        <v>26</v>
      </c>
      <c r="T23" s="211">
        <f>T19+T22</f>
        <v>174</v>
      </c>
      <c r="U23" s="207"/>
      <c r="V23" s="198">
        <f>V20+V19</f>
        <v>3272</v>
      </c>
      <c r="W23" s="200"/>
      <c r="X23" s="201"/>
      <c r="Y23" s="208"/>
      <c r="Z23" s="204"/>
      <c r="AA23" s="211">
        <f>AA19+AA22</f>
        <v>50</v>
      </c>
      <c r="AB23" s="204"/>
      <c r="AC23" s="209"/>
      <c r="AD23" s="211">
        <f>AD19+AD22</f>
        <v>1336</v>
      </c>
      <c r="AE23" s="211">
        <f>AE19+AE22</f>
        <v>1445</v>
      </c>
      <c r="AF23" s="211">
        <f>AF19+AF22</f>
        <v>1474</v>
      </c>
      <c r="AG23" s="208"/>
      <c r="AH23" s="208"/>
      <c r="AI23" s="133"/>
      <c r="AJ23" s="212"/>
      <c r="AK23" s="133"/>
      <c r="AL23" s="208"/>
      <c r="AM23" s="208"/>
      <c r="AN23" s="208"/>
      <c r="AO23" s="208"/>
      <c r="AP23" s="133"/>
    </row>
    <row r="24" spans="1:42" ht="21" customHeight="1">
      <c r="A24" s="291" t="s">
        <v>8</v>
      </c>
      <c r="B24" s="358" t="s">
        <v>57</v>
      </c>
      <c r="C24" s="291">
        <v>55</v>
      </c>
      <c r="D24" s="299"/>
      <c r="E24" s="293"/>
      <c r="F24" s="359">
        <v>16</v>
      </c>
      <c r="G24" s="294"/>
      <c r="H24" s="360"/>
      <c r="I24" s="300"/>
      <c r="J24" s="295"/>
      <c r="K24" s="361"/>
      <c r="L24" s="295"/>
      <c r="M24" s="296"/>
      <c r="N24" s="294"/>
      <c r="O24" s="360"/>
      <c r="P24" s="291">
        <v>24</v>
      </c>
      <c r="Q24" s="299"/>
      <c r="R24" s="293"/>
      <c r="S24" s="362" t="str">
        <f>B24</f>
        <v>К(Ф)Х Мусаев Д.Г.О.</v>
      </c>
      <c r="T24" s="302"/>
      <c r="U24" s="295"/>
      <c r="V24" s="291">
        <v>15</v>
      </c>
      <c r="W24" s="294"/>
      <c r="X24" s="297"/>
      <c r="Y24" s="300"/>
      <c r="Z24" s="295"/>
      <c r="AA24" s="363"/>
      <c r="AB24" s="295"/>
      <c r="AC24" s="364"/>
      <c r="AD24" s="301"/>
      <c r="AE24" s="364"/>
      <c r="AF24" s="301"/>
      <c r="AG24" s="208"/>
      <c r="AH24" s="208"/>
      <c r="AI24" s="133"/>
      <c r="AJ24" s="212"/>
      <c r="AK24" s="133"/>
      <c r="AL24" s="208"/>
      <c r="AM24" s="208"/>
      <c r="AN24" s="208"/>
      <c r="AO24" s="208"/>
      <c r="AP24" s="133"/>
    </row>
    <row r="25" spans="1:42" ht="21" customHeight="1" thickBot="1">
      <c r="A25" s="306" t="s">
        <v>9</v>
      </c>
      <c r="B25" s="365" t="s">
        <v>60</v>
      </c>
      <c r="C25" s="306"/>
      <c r="D25" s="307"/>
      <c r="E25" s="308"/>
      <c r="F25" s="366"/>
      <c r="G25" s="367"/>
      <c r="H25" s="368"/>
      <c r="I25" s="369"/>
      <c r="J25" s="370"/>
      <c r="K25" s="371"/>
      <c r="L25" s="370"/>
      <c r="M25" s="372"/>
      <c r="N25" s="367"/>
      <c r="O25" s="368"/>
      <c r="P25" s="306"/>
      <c r="Q25" s="307"/>
      <c r="R25" s="308"/>
      <c r="S25" s="373" t="str">
        <f>B25</f>
        <v>КФХ Ахтариева Р.В.</v>
      </c>
      <c r="T25" s="314"/>
      <c r="U25" s="304"/>
      <c r="V25" s="306"/>
      <c r="W25" s="309"/>
      <c r="X25" s="311"/>
      <c r="Y25" s="313"/>
      <c r="Z25" s="304"/>
      <c r="AA25" s="374"/>
      <c r="AB25" s="304"/>
      <c r="AC25" s="375"/>
      <c r="AD25" s="315"/>
      <c r="AE25" s="375"/>
      <c r="AF25" s="315">
        <v>100</v>
      </c>
      <c r="AG25" s="208"/>
      <c r="AH25" s="208"/>
      <c r="AI25" s="133"/>
      <c r="AJ25" s="212"/>
      <c r="AK25" s="133"/>
      <c r="AL25" s="208"/>
      <c r="AM25" s="208"/>
      <c r="AN25" s="208"/>
      <c r="AO25" s="208"/>
      <c r="AP25" s="133"/>
    </row>
    <row r="26" spans="1:42" ht="21" customHeight="1" thickBot="1">
      <c r="A26" s="376"/>
      <c r="B26" s="377" t="s">
        <v>68</v>
      </c>
      <c r="C26" s="376"/>
      <c r="D26" s="378"/>
      <c r="E26" s="379"/>
      <c r="F26" s="380"/>
      <c r="G26" s="381"/>
      <c r="H26" s="382"/>
      <c r="I26" s="383"/>
      <c r="J26" s="384"/>
      <c r="K26" s="385"/>
      <c r="L26" s="384"/>
      <c r="M26" s="386"/>
      <c r="N26" s="381"/>
      <c r="O26" s="382"/>
      <c r="P26" s="376"/>
      <c r="Q26" s="387"/>
      <c r="R26" s="379"/>
      <c r="S26" s="388"/>
      <c r="T26" s="395">
        <f>SUM(T24:T25)</f>
        <v>0</v>
      </c>
      <c r="U26" s="389"/>
      <c r="V26" s="376">
        <f>V24+V25</f>
        <v>15</v>
      </c>
      <c r="W26" s="390"/>
      <c r="X26" s="391"/>
      <c r="Y26" s="392"/>
      <c r="Z26" s="393"/>
      <c r="AA26" s="395">
        <f>SUM(AA24:AA25)</f>
        <v>0</v>
      </c>
      <c r="AB26" s="393"/>
      <c r="AC26" s="394"/>
      <c r="AD26" s="395">
        <f>SUM(AD24:AD25)</f>
        <v>0</v>
      </c>
      <c r="AE26" s="395">
        <f>SUM(AE24:AE25)</f>
        <v>0</v>
      </c>
      <c r="AF26" s="395">
        <f>SUM(AF24:AF25)</f>
        <v>100</v>
      </c>
      <c r="AG26" s="208"/>
      <c r="AH26" s="208"/>
      <c r="AI26" s="133"/>
      <c r="AJ26" s="212"/>
      <c r="AK26" s="133"/>
      <c r="AL26" s="208"/>
      <c r="AM26" s="208"/>
      <c r="AN26" s="208"/>
      <c r="AO26" s="208"/>
      <c r="AP26" s="133"/>
    </row>
    <row r="27" spans="1:42" ht="23.25" customHeight="1" thickBot="1">
      <c r="A27" s="376" t="s">
        <v>2</v>
      </c>
      <c r="B27" s="396" t="s">
        <v>26</v>
      </c>
      <c r="C27" s="376">
        <f>SUM(C23:C24)</f>
        <v>6254</v>
      </c>
      <c r="D27" s="378">
        <f>D23+D26</f>
        <v>710</v>
      </c>
      <c r="E27" s="379">
        <f>D27/C27*100</f>
        <v>11.35273425007995</v>
      </c>
      <c r="F27" s="376">
        <f>F24+F23</f>
        <v>1902</v>
      </c>
      <c r="G27" s="390">
        <f>G26+G23</f>
        <v>486</v>
      </c>
      <c r="H27" s="379">
        <f>G27/F27*100</f>
        <v>25.55205047318612</v>
      </c>
      <c r="I27" s="397">
        <f>I23+I26</f>
        <v>45</v>
      </c>
      <c r="J27" s="397">
        <f>J23+J26</f>
        <v>64</v>
      </c>
      <c r="K27" s="397">
        <f>K23+K26</f>
        <v>347</v>
      </c>
      <c r="L27" s="393"/>
      <c r="M27" s="387">
        <f>M23+M24</f>
        <v>200</v>
      </c>
      <c r="N27" s="378"/>
      <c r="O27" s="379"/>
      <c r="P27" s="376">
        <f>P24+P23</f>
        <v>74</v>
      </c>
      <c r="Q27" s="398"/>
      <c r="R27" s="379"/>
      <c r="S27" s="399" t="s">
        <v>26</v>
      </c>
      <c r="T27" s="395">
        <f>T23+T26</f>
        <v>174</v>
      </c>
      <c r="U27" s="389"/>
      <c r="V27" s="376">
        <f>SUM(V23:V24)</f>
        <v>3287</v>
      </c>
      <c r="W27" s="378"/>
      <c r="X27" s="379"/>
      <c r="Y27" s="392"/>
      <c r="Z27" s="393"/>
      <c r="AA27" s="395">
        <f>AA23+AA26</f>
        <v>50</v>
      </c>
      <c r="AB27" s="395"/>
      <c r="AC27" s="395"/>
      <c r="AD27" s="395">
        <f>AD23+AD26</f>
        <v>1336</v>
      </c>
      <c r="AE27" s="395">
        <f>AE23+AE26</f>
        <v>1445</v>
      </c>
      <c r="AF27" s="395">
        <f>AF23+AF26</f>
        <v>1574</v>
      </c>
      <c r="AG27" s="208"/>
      <c r="AH27" s="208"/>
      <c r="AI27" s="133"/>
      <c r="AJ27" s="346"/>
      <c r="AK27" s="133"/>
      <c r="AL27" s="208"/>
      <c r="AM27" s="208"/>
      <c r="AN27" s="208"/>
      <c r="AO27" s="208"/>
      <c r="AP27" s="133"/>
    </row>
    <row r="28" spans="33:42" ht="12.75"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</row>
    <row r="29" spans="33:42" ht="12.75"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2:42" ht="12.75">
      <c r="B30" s="441"/>
      <c r="C30" s="441"/>
      <c r="D30" s="441"/>
      <c r="U30" s="441"/>
      <c r="V30" s="441"/>
      <c r="W30" s="441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</row>
    <row r="31" spans="33:42" ht="12.75"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</row>
    <row r="32" spans="33:42" ht="12.75"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</row>
    <row r="33" spans="33:42" ht="12.75"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</row>
    <row r="34" spans="33:42" ht="12.75"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</row>
  </sheetData>
  <sheetProtection/>
  <mergeCells count="27">
    <mergeCell ref="B1:R1"/>
    <mergeCell ref="S1:AF1"/>
    <mergeCell ref="P2:R2"/>
    <mergeCell ref="A3:A5"/>
    <mergeCell ref="B3:B5"/>
    <mergeCell ref="C3:E4"/>
    <mergeCell ref="F3:H4"/>
    <mergeCell ref="I3:I4"/>
    <mergeCell ref="J3:J4"/>
    <mergeCell ref="K3:K4"/>
    <mergeCell ref="AC3:AC4"/>
    <mergeCell ref="L3:L4"/>
    <mergeCell ref="M3:O4"/>
    <mergeCell ref="P3:R4"/>
    <mergeCell ref="S3:S5"/>
    <mergeCell ref="T3:T4"/>
    <mergeCell ref="U3:U4"/>
    <mergeCell ref="AD3:AD4"/>
    <mergeCell ref="AE3:AE4"/>
    <mergeCell ref="AF3:AF4"/>
    <mergeCell ref="B30:D30"/>
    <mergeCell ref="U30:W30"/>
    <mergeCell ref="V3:X4"/>
    <mergeCell ref="Y3:Y4"/>
    <mergeCell ref="Z3:Z4"/>
    <mergeCell ref="AA3:AA4"/>
    <mergeCell ref="AB3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</cp:lastModifiedBy>
  <cp:lastPrinted>2020-05-07T07:01:48Z</cp:lastPrinted>
  <dcterms:created xsi:type="dcterms:W3CDTF">2012-03-28T10:50:37Z</dcterms:created>
  <dcterms:modified xsi:type="dcterms:W3CDTF">2020-05-07T07:21:08Z</dcterms:modified>
  <cp:category/>
  <cp:version/>
  <cp:contentType/>
  <cp:contentStatus/>
</cp:coreProperties>
</file>