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<sst xmlns="http://schemas.openxmlformats.org/spreadsheetml/2006/main" count="67" uniqueCount="64">
  <si>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</si>
  <si>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</si>
  <si>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</si>
  <si>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</si>
  <si>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</si>
  <si>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</si>
  <si>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</si>
  <si>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</si>
  <si>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</si>
  <si>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</si>
  <si>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</si>
  <si>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</si>
  <si>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</si>
  <si>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</si>
  <si>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</si>
  <si>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</si>
  <si>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</si>
  <si>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</si>
  <si>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</si>
  <si>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</si>
  <si>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</si>
  <si>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</si>
  <si>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</si>
  <si>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</si>
  <si>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</si>
  <si>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</si>
  <si>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</si>
  <si>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</si>
  <si>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</si>
  <si>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</si>
  <si>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</si>
  <si>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</si>
  <si>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</si>
  <si>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</si>
  <si>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</si>
  <si>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</si>
  <si>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</si>
  <si>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</si>
  <si>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</si>
  <si>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</si>
  <si>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</si>
  <si>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</si>
  <si>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</si>
  <si>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</si>
  <si>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</si>
  <si>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</si>
  <si>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</si>
  <si>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</si>
  <si>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</si>
  <si>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</si>
  <si>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</si>
  <si>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</si>
  <si>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</si>
  <si>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</si>
  <si>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</si>
  <si>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Кассовый план исполнения бюджета  муниципального образования Борисоглебское на 2019 год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</si>
  <si>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</si>
  <si>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</si>
  <si>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</si>
  <si>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</si>
  <si>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</si>
  <si>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(по состоянию на 01.10. 2019 года)</t>
  </si>
  <si>
    <t>Заместитель начальника  финансового управления администрации  района</t>
  </si>
  <si>
    <t>Е.И.Щепкина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</si>
</sst>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K37" sqref="K37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61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34381.18</v>
      </c>
      <c r="D10" s="13">
        <f>D12+D13+D14</f>
        <v>34381.18</v>
      </c>
      <c r="E10" s="13">
        <v>2745.83</v>
      </c>
      <c r="F10" s="13">
        <v>1826.02</v>
      </c>
      <c r="G10" s="13">
        <v>4323.61</v>
      </c>
      <c r="H10" s="13">
        <f>H12+H13+H14</f>
        <v>8895.46</v>
      </c>
      <c r="I10" s="13">
        <v>4691.11</v>
      </c>
      <c r="J10" s="13">
        <v>1192.78</v>
      </c>
      <c r="K10" s="13">
        <v>2412.32</v>
      </c>
      <c r="L10" s="13">
        <f>L12+L13+L14</f>
        <v>8296.21</v>
      </c>
      <c r="M10" s="13">
        <v>2126.55</v>
      </c>
      <c r="N10" s="13">
        <v>3911.86</v>
      </c>
      <c r="O10" s="13">
        <v>1996.51</v>
      </c>
      <c r="P10" s="13">
        <f>P12+P13+P14</f>
        <v>8034.92</v>
      </c>
      <c r="Q10" s="13">
        <v>2974.44</v>
      </c>
      <c r="R10" s="13">
        <v>2996.88</v>
      </c>
      <c r="S10" s="13">
        <v>3183.27</v>
      </c>
      <c r="T10" s="13">
        <f>T12+T13+T14</f>
        <v>9154.59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9592.01</v>
      </c>
      <c r="D12" s="17">
        <f>H12+L12+P12+T12</f>
        <v>9592.01</v>
      </c>
      <c r="E12" s="32">
        <v>748.13</v>
      </c>
      <c r="F12" s="32">
        <v>295.02</v>
      </c>
      <c r="G12" s="32">
        <v>258.91</v>
      </c>
      <c r="H12" s="33">
        <f>SUM(E12:G12)</f>
        <v>1302.0600000000002</v>
      </c>
      <c r="I12" s="32">
        <v>877.21</v>
      </c>
      <c r="J12" s="32">
        <v>211.78</v>
      </c>
      <c r="K12" s="32">
        <v>265.32</v>
      </c>
      <c r="L12" s="33">
        <f>SUM(I12:K12)</f>
        <v>1354.31</v>
      </c>
      <c r="M12" s="40">
        <v>858.45</v>
      </c>
      <c r="N12" s="40">
        <v>323.84</v>
      </c>
      <c r="O12" s="40">
        <v>825.51</v>
      </c>
      <c r="P12" s="41">
        <f>SUM(M12:O12)</f>
        <v>2007.8</v>
      </c>
      <c r="Q12" s="40">
        <v>1607.18</v>
      </c>
      <c r="R12" s="40">
        <v>1814.38</v>
      </c>
      <c r="S12" s="40">
        <v>1506.28</v>
      </c>
      <c r="T12" s="41">
        <f>SUM(Q12:S12)</f>
        <v>4927.84</v>
      </c>
      <c r="U12" s="1"/>
    </row>
    <row r="13" spans="1:21" ht="40.5" customHeight="1">
      <c r="A13" s="31" t="s">
        <v>29</v>
      </c>
      <c r="B13" s="35" t="s">
        <v>45</v>
      </c>
      <c r="C13" s="17">
        <v>24789.17</v>
      </c>
      <c r="D13" s="17">
        <f>H13+L13+P13+T13</f>
        <v>24789.17</v>
      </c>
      <c r="E13" s="36">
        <v>1997.7</v>
      </c>
      <c r="F13" s="36">
        <v>1531</v>
      </c>
      <c r="G13" s="36">
        <v>4064.7</v>
      </c>
      <c r="H13" s="33">
        <f>SUM(E13:G13)</f>
        <v>7593.4</v>
      </c>
      <c r="I13" s="32">
        <v>3813.9</v>
      </c>
      <c r="J13" s="32">
        <v>981</v>
      </c>
      <c r="K13" s="32">
        <v>2147</v>
      </c>
      <c r="L13" s="33">
        <f>SUM(I13:K13)</f>
        <v>6941.9</v>
      </c>
      <c r="M13" s="32">
        <v>1268.1</v>
      </c>
      <c r="N13" s="32">
        <v>3588.02</v>
      </c>
      <c r="O13" s="32">
        <v>1171</v>
      </c>
      <c r="P13" s="33">
        <f>SUM(M13:O13)</f>
        <v>6027.12</v>
      </c>
      <c r="Q13" s="32">
        <v>1367.26</v>
      </c>
      <c r="R13" s="32">
        <v>1182.5</v>
      </c>
      <c r="S13" s="32">
        <v>1676.99</v>
      </c>
      <c r="T13" s="33">
        <f>SUM(Q13:S13)</f>
        <v>4226.75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60</v>
      </c>
      <c r="B15" s="35"/>
      <c r="C15" s="17">
        <f>C19+C23</f>
        <v>34583.53788</v>
      </c>
      <c r="D15" s="17">
        <f>D19+D23</f>
        <v>34790.036</v>
      </c>
      <c r="E15" s="17">
        <f aca="true" t="shared" si="0" ref="E15:T15">E19+E23</f>
        <v>1757.13</v>
      </c>
      <c r="F15" s="17">
        <f t="shared" si="0"/>
        <v>3663.05</v>
      </c>
      <c r="G15" s="17">
        <f t="shared" si="0"/>
        <v>3155.85</v>
      </c>
      <c r="H15" s="17">
        <f t="shared" si="0"/>
        <v>8576.029999999999</v>
      </c>
      <c r="I15" s="17">
        <f t="shared" si="0"/>
        <v>2866.31</v>
      </c>
      <c r="J15" s="17">
        <f t="shared" si="0"/>
        <v>2297</v>
      </c>
      <c r="K15" s="17">
        <f>K19+K23</f>
        <v>2240.6</v>
      </c>
      <c r="L15" s="17">
        <f t="shared" si="0"/>
        <v>7403.91</v>
      </c>
      <c r="M15" s="17">
        <f t="shared" si="0"/>
        <v>2938.4900000000002</v>
      </c>
      <c r="N15" s="17">
        <f t="shared" si="0"/>
        <v>2043.36</v>
      </c>
      <c r="O15" s="17">
        <v>2578.59</v>
      </c>
      <c r="P15" s="17">
        <f t="shared" si="0"/>
        <v>7565.992</v>
      </c>
      <c r="Q15" s="17">
        <v>2189.9</v>
      </c>
      <c r="R15" s="17">
        <v>2295.24</v>
      </c>
      <c r="S15" s="17">
        <v>2804.26</v>
      </c>
      <c r="T15" s="17">
        <f t="shared" si="0"/>
        <v>11244.104</v>
      </c>
      <c r="U15" s="1"/>
    </row>
    <row r="16" spans="1:21" ht="57" customHeight="1">
      <c r="A16" s="31" t="s">
        <v>31</v>
      </c>
      <c r="B16" s="35"/>
      <c r="C16" s="17">
        <f>C20</f>
        <v>759.28366</v>
      </c>
      <c r="D16" s="17">
        <f aca="true" t="shared" si="1" ref="D16:T16">D20</f>
        <v>583</v>
      </c>
      <c r="E16" s="17">
        <f t="shared" si="1"/>
        <v>145.48</v>
      </c>
      <c r="F16" s="17">
        <f t="shared" si="1"/>
        <v>0</v>
      </c>
      <c r="G16" s="17">
        <f t="shared" si="1"/>
        <v>0</v>
      </c>
      <c r="H16" s="17">
        <f t="shared" si="1"/>
        <v>145.48</v>
      </c>
      <c r="I16" s="17">
        <f t="shared" si="1"/>
        <v>145.48</v>
      </c>
      <c r="J16" s="17">
        <f t="shared" si="1"/>
        <v>0</v>
      </c>
      <c r="K16" s="17">
        <f>K20</f>
        <v>0</v>
      </c>
      <c r="L16" s="17">
        <f t="shared" si="1"/>
        <v>145.48</v>
      </c>
      <c r="M16" s="17">
        <f t="shared" si="1"/>
        <v>146.49</v>
      </c>
      <c r="N16" s="17">
        <f t="shared" si="1"/>
        <v>0</v>
      </c>
      <c r="O16" s="17">
        <f t="shared" si="1"/>
        <v>145.55</v>
      </c>
      <c r="P16" s="17">
        <f t="shared" si="1"/>
        <v>292.04</v>
      </c>
      <c r="Q16" s="17">
        <f t="shared" si="1"/>
        <v>0</v>
      </c>
      <c r="R16" s="17">
        <f t="shared" si="1"/>
        <v>0</v>
      </c>
      <c r="S16" s="17">
        <f t="shared" si="1"/>
        <v>0</v>
      </c>
      <c r="T16" s="17">
        <f t="shared" si="1"/>
        <v>0</v>
      </c>
      <c r="U16" s="1"/>
    </row>
    <row r="17" spans="1:21" ht="57" customHeight="1">
      <c r="A17" s="31" t="s">
        <v>32</v>
      </c>
      <c r="B17" s="35"/>
      <c r="C17" s="17">
        <f>C21</f>
        <v>12107.984</v>
      </c>
      <c r="D17" s="17">
        <f aca="true" t="shared" si="2" ref="D17:T17">D21</f>
        <v>12107.986</v>
      </c>
      <c r="E17" s="17">
        <f t="shared" si="2"/>
        <v>677.7</v>
      </c>
      <c r="F17" s="17">
        <f t="shared" si="2"/>
        <v>1223.3</v>
      </c>
      <c r="G17" s="17">
        <f t="shared" si="2"/>
        <v>1373.31</v>
      </c>
      <c r="H17" s="17">
        <f t="shared" si="2"/>
        <v>3274.31</v>
      </c>
      <c r="I17" s="17">
        <f t="shared" si="2"/>
        <v>1042.9</v>
      </c>
      <c r="J17" s="17">
        <f t="shared" si="2"/>
        <v>906.3</v>
      </c>
      <c r="K17" s="17">
        <f t="shared" si="2"/>
        <v>929.5</v>
      </c>
      <c r="L17" s="17">
        <f t="shared" si="2"/>
        <v>2878.7</v>
      </c>
      <c r="M17" s="17">
        <f t="shared" si="2"/>
        <v>665.7</v>
      </c>
      <c r="N17" s="17">
        <v>871.58</v>
      </c>
      <c r="O17" s="17">
        <v>879.68</v>
      </c>
      <c r="P17" s="17">
        <f t="shared" si="2"/>
        <v>1979.0720000000001</v>
      </c>
      <c r="Q17" s="17">
        <v>983.5</v>
      </c>
      <c r="R17" s="17">
        <v>1037.8</v>
      </c>
      <c r="S17" s="17">
        <v>833.01</v>
      </c>
      <c r="T17" s="17">
        <f t="shared" si="2"/>
        <v>3975.9040000000005</v>
      </c>
      <c r="U17" s="1"/>
    </row>
    <row r="18" spans="1:21" ht="19.5" customHeight="1">
      <c r="A18" s="31" t="s">
        <v>33</v>
      </c>
      <c r="B18" s="35"/>
      <c r="C18" s="17">
        <f>C22+C24</f>
        <v>21716.26934</v>
      </c>
      <c r="D18" s="17">
        <f aca="true" t="shared" si="3" ref="D18:T18">D22+D24</f>
        <v>22099.05</v>
      </c>
      <c r="E18" s="17">
        <f t="shared" si="3"/>
        <v>933.95</v>
      </c>
      <c r="F18" s="17">
        <f t="shared" si="3"/>
        <v>2439.75</v>
      </c>
      <c r="G18" s="17">
        <f t="shared" si="3"/>
        <v>1782.54</v>
      </c>
      <c r="H18" s="17">
        <f t="shared" si="3"/>
        <v>5156.24</v>
      </c>
      <c r="I18" s="17">
        <f t="shared" si="3"/>
        <v>1677.93</v>
      </c>
      <c r="J18" s="17">
        <f t="shared" si="3"/>
        <v>1390.7</v>
      </c>
      <c r="K18" s="17">
        <f>K22+K24</f>
        <v>1311.1</v>
      </c>
      <c r="L18" s="17">
        <f t="shared" si="3"/>
        <v>4379.73</v>
      </c>
      <c r="M18" s="17">
        <f t="shared" si="3"/>
        <v>2126.3</v>
      </c>
      <c r="N18" s="17">
        <f t="shared" si="3"/>
        <v>1452.06</v>
      </c>
      <c r="O18" s="17">
        <f t="shared" si="3"/>
        <v>1716.52</v>
      </c>
      <c r="P18" s="17">
        <f t="shared" si="3"/>
        <v>5294.88</v>
      </c>
      <c r="Q18" s="17">
        <f t="shared" si="3"/>
        <v>3440.29</v>
      </c>
      <c r="R18" s="17">
        <f t="shared" si="3"/>
        <v>1777.24</v>
      </c>
      <c r="S18" s="17">
        <f t="shared" si="3"/>
        <v>2050.67</v>
      </c>
      <c r="T18" s="17">
        <f t="shared" si="3"/>
        <v>7268.2</v>
      </c>
      <c r="U18" s="1"/>
    </row>
    <row r="19" spans="1:21" ht="48.75" customHeight="1">
      <c r="A19" s="11" t="s">
        <v>59</v>
      </c>
      <c r="B19" s="29" t="s">
        <v>47</v>
      </c>
      <c r="C19" s="13">
        <v>34106.73788</v>
      </c>
      <c r="D19" s="13">
        <f>H19+L19+P19+T19</f>
        <v>34313.236</v>
      </c>
      <c r="E19" s="33">
        <v>1757.13</v>
      </c>
      <c r="F19" s="33">
        <v>3663.05</v>
      </c>
      <c r="G19" s="33">
        <v>3155.85</v>
      </c>
      <c r="H19" s="33">
        <f>SUM(H20:H22)</f>
        <v>8576.029999999999</v>
      </c>
      <c r="I19" s="33">
        <v>2866.31</v>
      </c>
      <c r="J19" s="33">
        <v>2297</v>
      </c>
      <c r="K19" s="33">
        <v>2240.6</v>
      </c>
      <c r="L19" s="33">
        <f>SUM(L20:L22)</f>
        <v>7403.91</v>
      </c>
      <c r="M19" s="33">
        <v>2461.69</v>
      </c>
      <c r="N19" s="33">
        <v>2043.36</v>
      </c>
      <c r="O19" s="33">
        <v>2584.14</v>
      </c>
      <c r="P19" s="33">
        <f>SUM(P20:P22)</f>
        <v>7089.192</v>
      </c>
      <c r="Q19" s="33">
        <v>5073.37</v>
      </c>
      <c r="R19" s="33">
        <v>2817.84</v>
      </c>
      <c r="S19" s="33">
        <v>3352.89</v>
      </c>
      <c r="T19" s="33">
        <f>SUM(T20:T22)</f>
        <v>11244.104</v>
      </c>
      <c r="U19" s="18"/>
    </row>
    <row r="20" spans="1:21" ht="38.25" customHeight="1">
      <c r="A20" s="31" t="s">
        <v>31</v>
      </c>
      <c r="B20" s="38" t="s">
        <v>48</v>
      </c>
      <c r="C20" s="17">
        <v>759.28366</v>
      </c>
      <c r="D20" s="13">
        <f>H20+L20+P20+T20</f>
        <v>583</v>
      </c>
      <c r="E20" s="32">
        <v>145.48</v>
      </c>
      <c r="F20" s="32">
        <v>0</v>
      </c>
      <c r="G20" s="32">
        <v>0</v>
      </c>
      <c r="H20" s="33">
        <f>SUM(E20:G20)</f>
        <v>145.48</v>
      </c>
      <c r="I20" s="32">
        <v>145.48</v>
      </c>
      <c r="J20" s="32">
        <v>0</v>
      </c>
      <c r="K20" s="32">
        <v>0</v>
      </c>
      <c r="L20" s="33">
        <f>SUM(I20:K20)</f>
        <v>145.48</v>
      </c>
      <c r="M20" s="32">
        <v>146.49</v>
      </c>
      <c r="N20" s="32">
        <v>0</v>
      </c>
      <c r="O20" s="32">
        <v>145.55</v>
      </c>
      <c r="P20" s="33">
        <f>SUM(M20:O20)</f>
        <v>292.04</v>
      </c>
      <c r="Q20" s="32">
        <v>0</v>
      </c>
      <c r="R20" s="32">
        <v>0</v>
      </c>
      <c r="S20" s="32">
        <v>0</v>
      </c>
      <c r="T20" s="33">
        <f>SUM(Q20:S20)</f>
        <v>0</v>
      </c>
      <c r="U20" s="18"/>
    </row>
    <row r="21" spans="1:21" ht="114.75" customHeight="1">
      <c r="A21" s="31" t="s">
        <v>32</v>
      </c>
      <c r="B21" s="38" t="s">
        <v>49</v>
      </c>
      <c r="C21" s="17">
        <v>12107.984</v>
      </c>
      <c r="D21" s="13">
        <f>H21+L21+P21+T21</f>
        <v>12107.986</v>
      </c>
      <c r="E21" s="32">
        <v>677.7</v>
      </c>
      <c r="F21" s="32">
        <v>1223.3</v>
      </c>
      <c r="G21" s="32">
        <v>1373.31</v>
      </c>
      <c r="H21" s="33">
        <f>SUM(E21:G21)</f>
        <v>3274.31</v>
      </c>
      <c r="I21" s="32">
        <v>1042.9</v>
      </c>
      <c r="J21" s="32">
        <v>906.3</v>
      </c>
      <c r="K21" s="32">
        <v>929.5</v>
      </c>
      <c r="L21" s="33">
        <f>SUM(I21:K21)</f>
        <v>2878.7</v>
      </c>
      <c r="M21" s="32">
        <v>665.7</v>
      </c>
      <c r="N21" s="32">
        <v>591.3</v>
      </c>
      <c r="O21" s="32">
        <v>722.072</v>
      </c>
      <c r="P21" s="33">
        <f>SUM(M21:O21)</f>
        <v>1979.0720000000001</v>
      </c>
      <c r="Q21" s="32">
        <v>1633.084</v>
      </c>
      <c r="R21" s="32">
        <v>1040.6</v>
      </c>
      <c r="S21" s="32">
        <v>1302.22</v>
      </c>
      <c r="T21" s="33">
        <f>SUM(Q21:S21)</f>
        <v>3975.9040000000005</v>
      </c>
      <c r="U21" s="1"/>
    </row>
    <row r="22" spans="1:21" ht="14.25" customHeight="1">
      <c r="A22" s="31" t="s">
        <v>33</v>
      </c>
      <c r="B22" s="38" t="s">
        <v>50</v>
      </c>
      <c r="C22" s="17">
        <v>21239.46934</v>
      </c>
      <c r="D22" s="13">
        <f>H22+L22+P22+T22</f>
        <v>21622.25</v>
      </c>
      <c r="E22" s="17">
        <v>933.95</v>
      </c>
      <c r="F22" s="17">
        <v>2439.75</v>
      </c>
      <c r="G22" s="17">
        <v>1782.54</v>
      </c>
      <c r="H22" s="13">
        <f>SUM(E22:G22)</f>
        <v>5156.24</v>
      </c>
      <c r="I22" s="17">
        <v>1677.93</v>
      </c>
      <c r="J22" s="17">
        <v>1390.7</v>
      </c>
      <c r="K22" s="17">
        <v>1311.1</v>
      </c>
      <c r="L22" s="13">
        <f>SUM(I22:K22)</f>
        <v>4379.73</v>
      </c>
      <c r="M22" s="17">
        <v>1649.5</v>
      </c>
      <c r="N22" s="17">
        <v>1452.06</v>
      </c>
      <c r="O22" s="17">
        <v>1716.52</v>
      </c>
      <c r="P22" s="13">
        <f>SUM(M22:O22)</f>
        <v>4818.08</v>
      </c>
      <c r="Q22" s="17">
        <v>3440.29</v>
      </c>
      <c r="R22" s="17">
        <v>1777.24</v>
      </c>
      <c r="S22" s="17">
        <v>2050.67</v>
      </c>
      <c r="T22" s="13">
        <f>SUM(Q22:S22)</f>
        <v>7268.2</v>
      </c>
      <c r="U22" s="1"/>
    </row>
    <row r="23" spans="1:21" ht="14.25" customHeight="1">
      <c r="A23" s="31" t="s">
        <v>56</v>
      </c>
      <c r="B23" s="38"/>
      <c r="C23" s="17">
        <v>476.8</v>
      </c>
      <c r="D23" s="13">
        <v>476.8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476.8</v>
      </c>
      <c r="N23" s="17"/>
      <c r="O23" s="17"/>
      <c r="P23" s="13">
        <f>M23+N23+O23</f>
        <v>476.8</v>
      </c>
      <c r="Q23" s="17"/>
      <c r="R23" s="17"/>
      <c r="S23" s="17"/>
      <c r="T23" s="13"/>
      <c r="U23" s="1"/>
    </row>
    <row r="24" spans="1:21" ht="14.25" customHeight="1">
      <c r="A24" s="31" t="s">
        <v>57</v>
      </c>
      <c r="B24" s="38" t="s">
        <v>58</v>
      </c>
      <c r="C24" s="17">
        <v>476.8</v>
      </c>
      <c r="D24" s="13">
        <v>476.8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476.8</v>
      </c>
      <c r="N24" s="17"/>
      <c r="O24" s="17"/>
      <c r="P24" s="13">
        <f>M24+N24+O24</f>
        <v>476.8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274.4421199999997</v>
      </c>
      <c r="D25" s="13">
        <f t="shared" si="4"/>
        <v>67.94400000000314</v>
      </c>
      <c r="E25" s="13">
        <f t="shared" si="4"/>
        <v>988.6999999999998</v>
      </c>
      <c r="F25" s="13">
        <f t="shared" si="4"/>
        <v>-1837.0300000000002</v>
      </c>
      <c r="G25" s="13">
        <f t="shared" si="4"/>
        <v>1167.7599999999998</v>
      </c>
      <c r="H25" s="13">
        <f t="shared" si="4"/>
        <v>319.4300000000003</v>
      </c>
      <c r="I25" s="13">
        <f t="shared" si="4"/>
        <v>1824.7999999999997</v>
      </c>
      <c r="J25" s="13">
        <f t="shared" si="4"/>
        <v>-1104.22</v>
      </c>
      <c r="K25" s="13">
        <f t="shared" si="4"/>
        <v>171.72000000000025</v>
      </c>
      <c r="L25" s="13">
        <f t="shared" si="4"/>
        <v>892.2999999999993</v>
      </c>
      <c r="M25" s="13">
        <f>M10-M15</f>
        <v>-811.94</v>
      </c>
      <c r="N25" s="13">
        <f t="shared" si="4"/>
        <v>1868.5000000000002</v>
      </c>
      <c r="O25" s="13">
        <f t="shared" si="4"/>
        <v>-587.6299999999999</v>
      </c>
      <c r="P25" s="13">
        <f t="shared" si="4"/>
        <v>945.7280000000001</v>
      </c>
      <c r="Q25" s="13">
        <f t="shared" si="4"/>
        <v>-2098.93</v>
      </c>
      <c r="R25" s="13">
        <f t="shared" si="4"/>
        <v>179.03999999999996</v>
      </c>
      <c r="S25" s="13">
        <f t="shared" si="4"/>
        <v>-169.6199999999999</v>
      </c>
      <c r="T25" s="13">
        <f t="shared" si="4"/>
        <v>-2089.513999999999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988.6999999999998</v>
      </c>
      <c r="F27" s="13">
        <f aca="true" t="shared" si="5" ref="F27:P27">F25+F14-F26</f>
        <v>-1837.0300000000002</v>
      </c>
      <c r="G27" s="13">
        <f t="shared" si="5"/>
        <v>1167.7599999999998</v>
      </c>
      <c r="H27" s="13">
        <f t="shared" si="5"/>
        <v>319.4300000000003</v>
      </c>
      <c r="I27" s="13">
        <f>I25+I14-I26</f>
        <v>1824.7999999999997</v>
      </c>
      <c r="J27" s="13">
        <f t="shared" si="5"/>
        <v>-1104.22</v>
      </c>
      <c r="K27" s="13">
        <f>K25+K14-K26</f>
        <v>171.72000000000025</v>
      </c>
      <c r="L27" s="13">
        <f t="shared" si="5"/>
        <v>892.2999999999993</v>
      </c>
      <c r="M27" s="13">
        <f t="shared" si="5"/>
        <v>-811.94</v>
      </c>
      <c r="N27" s="13">
        <f t="shared" si="5"/>
        <v>1868.5000000000002</v>
      </c>
      <c r="O27" s="13">
        <f t="shared" si="5"/>
        <v>-587.6299999999999</v>
      </c>
      <c r="P27" s="13">
        <f t="shared" si="5"/>
        <v>945.7280000000001</v>
      </c>
      <c r="Q27" s="13">
        <f>Q25+Q14-Q26</f>
        <v>-2098.93</v>
      </c>
      <c r="R27" s="13">
        <f>R25+R14-R26</f>
        <v>179.03999999999996</v>
      </c>
      <c r="S27" s="13">
        <f>S25+S14-S26</f>
        <v>-169.6199999999999</v>
      </c>
      <c r="T27" s="13">
        <f>T25+T14-T26</f>
        <v>-2089.513999999999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960.35</v>
      </c>
      <c r="E28" s="15">
        <v>960.35</v>
      </c>
      <c r="F28" s="17">
        <f>E29</f>
        <v>1949.0499999999997</v>
      </c>
      <c r="G28" s="17">
        <f>F29</f>
        <v>112.01999999999953</v>
      </c>
      <c r="H28" s="16">
        <f>E28</f>
        <v>960.35</v>
      </c>
      <c r="I28" s="13">
        <f>H29</f>
        <v>1279.7800000000002</v>
      </c>
      <c r="J28" s="13">
        <f>I29</f>
        <v>3104.58</v>
      </c>
      <c r="K28" s="13">
        <f>J29</f>
        <v>2000.36</v>
      </c>
      <c r="L28" s="13">
        <f>I28</f>
        <v>1279.7800000000002</v>
      </c>
      <c r="M28" s="13">
        <f>L29</f>
        <v>2172.0799999999995</v>
      </c>
      <c r="N28" s="13">
        <f>M29</f>
        <v>1360.1399999999994</v>
      </c>
      <c r="O28" s="13">
        <f>N29</f>
        <v>3228.6399999999994</v>
      </c>
      <c r="P28" s="13">
        <f>M28</f>
        <v>2172.0799999999995</v>
      </c>
      <c r="Q28" s="13">
        <f>P29</f>
        <v>3117.8079999999995</v>
      </c>
      <c r="R28" s="13">
        <f>Q29</f>
        <v>1018.8779999999997</v>
      </c>
      <c r="S28" s="13">
        <f>R29</f>
        <v>1197.9179999999997</v>
      </c>
      <c r="T28" s="16">
        <f>Q28</f>
        <v>3117.8079999999995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1028.2940000000003</v>
      </c>
      <c r="E29" s="17">
        <f>E27+E28</f>
        <v>1949.0499999999997</v>
      </c>
      <c r="F29" s="17">
        <f>F27+F28</f>
        <v>112.01999999999953</v>
      </c>
      <c r="G29" s="17">
        <f>G27+G28</f>
        <v>1279.7799999999993</v>
      </c>
      <c r="H29" s="17">
        <f>H27+H28</f>
        <v>1279.7800000000002</v>
      </c>
      <c r="I29" s="17">
        <f aca="true" t="shared" si="6" ref="I29:R29">I27+I28</f>
        <v>3104.58</v>
      </c>
      <c r="J29" s="17">
        <f t="shared" si="6"/>
        <v>2000.36</v>
      </c>
      <c r="K29" s="17">
        <f>K27+K28</f>
        <v>2172.08</v>
      </c>
      <c r="L29" s="17">
        <f>L27+L28</f>
        <v>2172.0799999999995</v>
      </c>
      <c r="M29" s="17">
        <f>M27+M28</f>
        <v>1360.1399999999994</v>
      </c>
      <c r="N29" s="17">
        <f t="shared" si="6"/>
        <v>3228.6399999999994</v>
      </c>
      <c r="O29" s="17">
        <f t="shared" si="6"/>
        <v>2641.0099999999993</v>
      </c>
      <c r="P29" s="17">
        <f t="shared" si="6"/>
        <v>3117.8079999999995</v>
      </c>
      <c r="Q29" s="17">
        <f t="shared" si="6"/>
        <v>1018.8779999999997</v>
      </c>
      <c r="R29" s="17">
        <f t="shared" si="6"/>
        <v>1197.9179999999997</v>
      </c>
      <c r="S29" s="17">
        <f>S27+S28</f>
        <v>1028.2979999999998</v>
      </c>
      <c r="T29" s="17">
        <f>T27+T28</f>
        <v>1028.2940000000003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-988.6999999999997</v>
      </c>
      <c r="F30" s="17">
        <f aca="true" t="shared" si="7" ref="F30:T30">F28-F29</f>
        <v>1837.0300000000002</v>
      </c>
      <c r="G30" s="17">
        <f t="shared" si="7"/>
        <v>-1167.7599999999998</v>
      </c>
      <c r="H30" s="17">
        <f t="shared" si="7"/>
        <v>-319.4300000000002</v>
      </c>
      <c r="I30" s="17">
        <f t="shared" si="7"/>
        <v>-1824.7999999999997</v>
      </c>
      <c r="J30" s="17">
        <f t="shared" si="7"/>
        <v>1104.22</v>
      </c>
      <c r="K30" s="17">
        <f t="shared" si="7"/>
        <v>-171.72000000000003</v>
      </c>
      <c r="L30" s="17">
        <f>L28-L29</f>
        <v>-892.2999999999993</v>
      </c>
      <c r="M30" s="17">
        <f>M28-M29</f>
        <v>811.94</v>
      </c>
      <c r="N30" s="17">
        <f t="shared" si="7"/>
        <v>-1868.5</v>
      </c>
      <c r="O30" s="17">
        <f t="shared" si="7"/>
        <v>587.6300000000001</v>
      </c>
      <c r="P30" s="17">
        <f t="shared" si="7"/>
        <v>-945.7280000000001</v>
      </c>
      <c r="Q30" s="17">
        <f t="shared" si="7"/>
        <v>2098.93</v>
      </c>
      <c r="R30" s="17">
        <f t="shared" si="7"/>
        <v>-179.03999999999996</v>
      </c>
      <c r="S30" s="17">
        <f t="shared" si="7"/>
        <v>169.6199999999999</v>
      </c>
      <c r="T30" s="17">
        <f t="shared" si="7"/>
        <v>2089.513999999999</v>
      </c>
      <c r="U30" s="1"/>
    </row>
    <row r="31" spans="1:21" ht="54" customHeight="1">
      <c r="A31" s="24" t="s">
        <v>42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62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63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43748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2019-09-12T10:36:40Z</cp:lastPrinted>
  <dcterms:created xsi:type="dcterms:W3CDTF">2014-02-13T05:24:36Z</dcterms:created>
  <dcterms:modified xsi:type="dcterms:W3CDTF">2019-10-15T07:46:38Z</dcterms:modified>
  <cp:category/>
  <cp:version/>
  <cp:contentType/>
  <cp:contentStatus/>
</cp:coreProperties>
</file>