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445" activeTab="0"/>
  </bookViews>
  <sheets>
    <sheet name="Лист1" sheetId="1" r:id="rId1"/>
  </sheets>
  <definedNames>
    <definedName name="_xlnm.Print_Titles" localSheetId="0">'Лист1'!$6:$9</definedName>
    <definedName name="_xlnm.Print_Area" localSheetId="0">'Лист1'!$A$1:$T$39</definedName>
  </definedNames>
  <calcPr fullCalcOnLoad="1"/>
</workbook>
</file>

<file path=xl/sharedStrings.xml><?xml version="1.0" encoding="utf-8"?>
<sst xmlns="http://schemas.openxmlformats.org/spreadsheetml/2006/main" count="56" uniqueCount="53">
  <si>
    <t>Периодичность: ежемесячная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</si>
  <si>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</si>
  <si>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</si>
  <si>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</si>
  <si>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</si>
  <si>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</si>
  <si>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</si>
  <si>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</si>
  <si>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</si>
  <si>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</si>
  <si>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</si>
  <si>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</si>
  <si>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</si>
  <si>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</si>
  <si>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</si>
  <si>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</si>
  <si>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</si>
  <si>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</si>
  <si>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</si>
  <si>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</si>
  <si>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</si>
  <si>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</si>
  <si>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</si>
  <si>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</si>
  <si>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</si>
  <si>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</si>
  <si>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КАССОВЫЕ ПОСТУПЛЕНИЯ ПО ДОХОДАМ  - всего</t>
  </si>
  <si>
    <t xml:space="preserve"> в том числе:</t>
  </si>
  <si>
    <t xml:space="preserve"> доходы (налоговые и неналоговые) </t>
  </si>
  <si>
    <t xml:space="preserve"> безвозмездные поступления </t>
  </si>
  <si>
    <t>Поступления по источникам финансирования дефицита бюджета</t>
  </si>
  <si>
    <t xml:space="preserve"> КАССОВЫЕ ВЫПЛАТЫ ПО РАСХОДАМ - всего, в том числе:</t>
  </si>
  <si>
    <t xml:space="preserve"> межбюджетные трансферты (по ВР 500) </t>
  </si>
  <si>
    <t>предоставление субсидий муниципальным бюджетным учреждениям и иным некоммерческим организациям (по ВР 600)</t>
  </si>
  <si>
    <t xml:space="preserve"> другие расходы </t>
  </si>
  <si>
    <t xml:space="preserve"> ДЕФИЦИТ (-), ПРОФИЦИТ (+) </t>
  </si>
  <si>
    <r>
      <t xml:space="preserve">СПРАВОЧНО: </t>
    </r>
    <r>
      <rPr>
        <sz val="10"/>
        <rFont val="Times New Roman"/>
        <family val="1"/>
      </rPr>
      <t xml:space="preserve">Средства от заимствования со счетов бюджетных </t>
    </r>
  </si>
  <si>
    <t>учреждений (со счета 40601 на счет 40201)</t>
  </si>
  <si>
    <t>Остатки на едином счете бюджета сельского поселения  на начало периода</t>
  </si>
  <si>
    <t>Остатки на едином счете бюджета  сельского поселения на конец периода</t>
  </si>
  <si>
    <t>РЕЗУЛЬТАТ ОПЕРАЦИЙ (без операций по управлению средствами на едином счете бюджета сельского поселения (стр.0300+стр.0500-стр.0600)</t>
  </si>
  <si>
    <t>Предельный объем денежных средств, используемых на осуществление операций по управлению остатками средств на едином счете бюджета (изменение остатков на едином счете  бюджета сельского поселения)</t>
  </si>
  <si>
    <t xml:space="preserve"> Кассовые выплаты по источникам финансирования дефицита бюджета Ковардицкого сельского поселения</t>
  </si>
  <si>
    <t>Территориальная избирательная комиссия Муромского района</t>
  </si>
  <si>
    <t>другие расходы</t>
  </si>
  <si>
    <t>Исполнитель:</t>
  </si>
  <si>
    <t>Администрация муниципальное образование Ковардицкое</t>
  </si>
  <si>
    <t>Кассовый план исполнения бюджета муниципального образования Ковардицкое Муромского района на 2019 год</t>
  </si>
  <si>
    <t>Начальник финансового управления администрации  района</t>
  </si>
  <si>
    <t>Г.А.Сафонова</t>
  </si>
  <si>
    <t>О.С.Трофимова</t>
  </si>
  <si>
    <t>на 01.05.2019</t>
  </si>
  <si>
    <t>"15" мая 2019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</si>
</sst>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2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2" fontId="1" fillId="0" borderId="10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right" vertical="top" wrapText="1"/>
    </xf>
    <xf numFmtId="2" fontId="3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 wrapText="1"/>
    </xf>
    <xf numFmtId="184" fontId="3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/>
    </xf>
    <xf numFmtId="184" fontId="3" fillId="0" borderId="10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2" fontId="3" fillId="0" borderId="10" xfId="0" applyNumberFormat="1" applyFont="1" applyFill="1" applyBorder="1" applyAlignment="1">
      <alignment horizontal="center" vertical="top"/>
    </xf>
    <xf numFmtId="0" fontId="5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right" vertical="top" wrapText="1"/>
    </xf>
    <xf numFmtId="0" fontId="4" fillId="0" borderId="11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2" fontId="1" fillId="0" borderId="12" xfId="0" applyNumberFormat="1" applyFont="1" applyFill="1" applyBorder="1" applyAlignment="1">
      <alignment horizontal="right" vertical="top" wrapText="1"/>
    </xf>
    <xf numFmtId="0" fontId="1" fillId="0" borderId="13" xfId="0" applyFont="1" applyFill="1" applyBorder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184" fontId="3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tabSelected="1" view="pageBreakPreview" zoomScaleSheetLayoutView="100" zoomScalePageLayoutView="0" workbookViewId="0" topLeftCell="A1">
      <pane ySplit="9" topLeftCell="A19" activePane="bottomLeft" state="frozen"/>
      <selection pane="topLeft" activeCell="A1" sqref="A1"/>
      <selection pane="bottomLeft" activeCell="B25" sqref="B25"/>
    </sheetView>
  </sheetViews>
  <sheetFormatPr defaultColWidth="9.00390625" defaultRowHeight="12.75"/>
  <cols>
    <col min="1" max="1" width="20.00390625" style="16" customWidth="1"/>
    <col min="2" max="2" width="5.00390625" style="16" customWidth="1"/>
    <col min="3" max="3" width="8.75390625" style="16" customWidth="1"/>
    <col min="4" max="4" width="9.75390625" style="16" customWidth="1"/>
    <col min="5" max="5" width="9.375" style="16" customWidth="1"/>
    <col min="6" max="6" width="9.25390625" style="16" customWidth="1"/>
    <col min="7" max="7" width="9.125" style="16" customWidth="1"/>
    <col min="8" max="8" width="9.875" style="16" customWidth="1"/>
    <col min="9" max="9" width="8.625" style="16" customWidth="1"/>
    <col min="10" max="10" width="8.75390625" style="16" customWidth="1"/>
    <col min="11" max="11" width="8.875" style="16" customWidth="1"/>
    <col min="12" max="12" width="8.75390625" style="16" customWidth="1"/>
    <col min="13" max="14" width="8.375" style="16" customWidth="1"/>
    <col min="15" max="15" width="9.125" style="16" customWidth="1"/>
    <col min="16" max="16" width="8.625" style="16" customWidth="1"/>
    <col min="17" max="17" width="9.00390625" style="16" customWidth="1"/>
    <col min="18" max="18" width="8.625" style="16" customWidth="1"/>
    <col min="19" max="20" width="8.75390625" style="16" customWidth="1"/>
    <col min="21" max="21" width="5.625" style="16" customWidth="1"/>
    <col min="22" max="16384" width="9.125" style="16" customWidth="1"/>
  </cols>
  <sheetData>
    <row r="1" spans="1:21" ht="18.75" customHeight="1">
      <c r="A1" s="35" t="s">
        <v>47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2"/>
    </row>
    <row r="2" spans="1:21" ht="15.75">
      <c r="A2" s="3"/>
      <c r="B2" s="3"/>
      <c r="C2" s="3"/>
      <c r="D2" s="40" t="s">
        <v>51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3"/>
      <c r="R2" s="3"/>
      <c r="S2" s="3"/>
      <c r="T2" s="3"/>
      <c r="U2" s="2"/>
    </row>
    <row r="3" spans="1:21" ht="12.75" customHeight="1">
      <c r="A3" s="36" t="s">
        <v>0</v>
      </c>
      <c r="B3" s="36"/>
      <c r="C3" s="36"/>
      <c r="D3" s="1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2"/>
    </row>
    <row r="4" spans="1:21" ht="12.75" customHeight="1">
      <c r="A4" s="37" t="s">
        <v>1</v>
      </c>
      <c r="B4" s="37"/>
      <c r="C4" s="37"/>
      <c r="D4" s="1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2"/>
    </row>
    <row r="5" spans="1:21" ht="6.75" customHeight="1">
      <c r="A5" s="3"/>
      <c r="B5" s="3"/>
      <c r="C5" s="3"/>
      <c r="D5" s="1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2"/>
    </row>
    <row r="6" spans="1:21" ht="18" customHeight="1">
      <c r="A6" s="29" t="s">
        <v>2</v>
      </c>
      <c r="B6" s="29" t="s">
        <v>3</v>
      </c>
      <c r="C6" s="29" t="s">
        <v>4</v>
      </c>
      <c r="D6" s="29" t="s">
        <v>5</v>
      </c>
      <c r="E6" s="29" t="s">
        <v>6</v>
      </c>
      <c r="F6" s="29"/>
      <c r="G6" s="29"/>
      <c r="H6" s="29" t="s">
        <v>7</v>
      </c>
      <c r="I6" s="29" t="s">
        <v>8</v>
      </c>
      <c r="J6" s="29"/>
      <c r="K6" s="29"/>
      <c r="L6" s="29" t="s">
        <v>9</v>
      </c>
      <c r="M6" s="29" t="s">
        <v>10</v>
      </c>
      <c r="N6" s="29"/>
      <c r="O6" s="29"/>
      <c r="P6" s="29" t="s">
        <v>11</v>
      </c>
      <c r="Q6" s="29" t="s">
        <v>12</v>
      </c>
      <c r="R6" s="29"/>
      <c r="S6" s="29"/>
      <c r="T6" s="29" t="s">
        <v>13</v>
      </c>
      <c r="U6" s="2"/>
    </row>
    <row r="7" spans="1:21" ht="12.7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"/>
    </row>
    <row r="8" spans="1:21" ht="12.75">
      <c r="A8" s="29"/>
      <c r="B8" s="29"/>
      <c r="C8" s="29"/>
      <c r="D8" s="29"/>
      <c r="E8" s="17" t="s">
        <v>14</v>
      </c>
      <c r="F8" s="17" t="s">
        <v>15</v>
      </c>
      <c r="G8" s="17" t="s">
        <v>16</v>
      </c>
      <c r="H8" s="29"/>
      <c r="I8" s="17" t="s">
        <v>17</v>
      </c>
      <c r="J8" s="17" t="s">
        <v>18</v>
      </c>
      <c r="K8" s="17" t="s">
        <v>19</v>
      </c>
      <c r="L8" s="29"/>
      <c r="M8" s="17" t="s">
        <v>20</v>
      </c>
      <c r="N8" s="17" t="s">
        <v>21</v>
      </c>
      <c r="O8" s="17" t="s">
        <v>22</v>
      </c>
      <c r="P8" s="29"/>
      <c r="Q8" s="17" t="s">
        <v>23</v>
      </c>
      <c r="R8" s="17" t="s">
        <v>24</v>
      </c>
      <c r="S8" s="17" t="s">
        <v>25</v>
      </c>
      <c r="T8" s="29"/>
      <c r="U8" s="2"/>
    </row>
    <row r="9" spans="1:21" ht="12.75">
      <c r="A9" s="18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18">
        <v>10</v>
      </c>
      <c r="K9" s="18">
        <v>11</v>
      </c>
      <c r="L9" s="18">
        <v>12</v>
      </c>
      <c r="M9" s="19">
        <v>13</v>
      </c>
      <c r="N9" s="18">
        <v>14</v>
      </c>
      <c r="O9" s="18">
        <v>15</v>
      </c>
      <c r="P9" s="18">
        <v>16</v>
      </c>
      <c r="Q9" s="20">
        <v>17</v>
      </c>
      <c r="R9" s="18">
        <v>18</v>
      </c>
      <c r="S9" s="18">
        <v>19</v>
      </c>
      <c r="T9" s="18">
        <v>20</v>
      </c>
      <c r="U9" s="2"/>
    </row>
    <row r="10" spans="1:21" ht="36.75" customHeight="1">
      <c r="A10" s="21" t="s">
        <v>26</v>
      </c>
      <c r="B10" s="22">
        <v>100</v>
      </c>
      <c r="C10" s="9">
        <v>42421.76</v>
      </c>
      <c r="D10" s="9">
        <f>D12+D13+D14</f>
        <v>42421.76</v>
      </c>
      <c r="E10" s="9">
        <v>3636.79</v>
      </c>
      <c r="F10" s="9">
        <v>2843.11</v>
      </c>
      <c r="G10" s="9">
        <v>3084.23</v>
      </c>
      <c r="H10" s="9">
        <f>H12+H13</f>
        <v>9564.130000000001</v>
      </c>
      <c r="I10" s="9">
        <v>2190.63</v>
      </c>
      <c r="J10" s="9">
        <v>2231.71</v>
      </c>
      <c r="K10" s="9">
        <v>4238.28</v>
      </c>
      <c r="L10" s="9">
        <f>L12+L13+L14</f>
        <v>8660.62</v>
      </c>
      <c r="M10" s="9">
        <v>5853.4</v>
      </c>
      <c r="N10" s="9">
        <v>2323.42</v>
      </c>
      <c r="O10" s="9">
        <v>2693.1</v>
      </c>
      <c r="P10" s="9">
        <f>P12+P13+P14</f>
        <v>10869.92</v>
      </c>
      <c r="Q10" s="9">
        <v>4690.02</v>
      </c>
      <c r="R10" s="9">
        <v>4805.11</v>
      </c>
      <c r="S10" s="9">
        <v>3831.96</v>
      </c>
      <c r="T10" s="9">
        <f>T12+T13+T14</f>
        <v>13327.09</v>
      </c>
      <c r="U10" s="14"/>
    </row>
    <row r="11" spans="1:21" ht="15.75" customHeight="1">
      <c r="A11" s="27" t="s">
        <v>27</v>
      </c>
      <c r="B11" s="22"/>
      <c r="C11" s="10"/>
      <c r="D11" s="8"/>
      <c r="E11" s="33"/>
      <c r="F11" s="34"/>
      <c r="G11" s="8"/>
      <c r="H11" s="10"/>
      <c r="I11" s="8"/>
      <c r="J11" s="8"/>
      <c r="K11" s="8"/>
      <c r="L11" s="10"/>
      <c r="M11" s="8"/>
      <c r="N11" s="8"/>
      <c r="O11" s="8"/>
      <c r="P11" s="10"/>
      <c r="Q11" s="8"/>
      <c r="R11" s="8"/>
      <c r="S11" s="8"/>
      <c r="T11" s="10"/>
      <c r="U11" s="2"/>
    </row>
    <row r="12" spans="1:21" ht="26.25" customHeight="1">
      <c r="A12" s="24" t="s">
        <v>28</v>
      </c>
      <c r="B12" s="22">
        <v>110</v>
      </c>
      <c r="C12" s="23">
        <v>12563.99</v>
      </c>
      <c r="D12" s="23">
        <f>H12+L12+P12+T12</f>
        <v>12563.99</v>
      </c>
      <c r="E12" s="23">
        <v>600.49</v>
      </c>
      <c r="F12" s="23">
        <v>440.11</v>
      </c>
      <c r="G12" s="23">
        <v>444.23</v>
      </c>
      <c r="H12" s="23">
        <f>SUM(E12:G12)</f>
        <v>1484.83</v>
      </c>
      <c r="I12" s="23">
        <v>993.73</v>
      </c>
      <c r="J12" s="23">
        <v>501.81</v>
      </c>
      <c r="K12" s="23">
        <v>749.3</v>
      </c>
      <c r="L12" s="23">
        <f>SUM(I12:K12)</f>
        <v>2244.84</v>
      </c>
      <c r="M12" s="23">
        <v>665.52</v>
      </c>
      <c r="N12" s="23">
        <v>416.52</v>
      </c>
      <c r="O12" s="23">
        <v>783.2</v>
      </c>
      <c r="P12" s="23">
        <f>SUM(M12:O12)</f>
        <v>1865.24</v>
      </c>
      <c r="Q12" s="23">
        <v>2653.52</v>
      </c>
      <c r="R12" s="23">
        <v>2891.61</v>
      </c>
      <c r="S12" s="23">
        <v>1423.95</v>
      </c>
      <c r="T12" s="23">
        <f>SUM(Q12:S12)</f>
        <v>6969.08</v>
      </c>
      <c r="U12" s="2"/>
    </row>
    <row r="13" spans="1:21" ht="27" customHeight="1">
      <c r="A13" s="25" t="s">
        <v>29</v>
      </c>
      <c r="B13" s="22">
        <v>120</v>
      </c>
      <c r="C13" s="23">
        <v>29857.77</v>
      </c>
      <c r="D13" s="23">
        <f>H13+L13+P13+T13</f>
        <v>29857.770000000004</v>
      </c>
      <c r="E13" s="28">
        <v>3036.3</v>
      </c>
      <c r="F13" s="28">
        <v>2403</v>
      </c>
      <c r="G13" s="28">
        <v>2640</v>
      </c>
      <c r="H13" s="23">
        <f>SUM(E13:G13)</f>
        <v>8079.3</v>
      </c>
      <c r="I13" s="23">
        <v>1196.9</v>
      </c>
      <c r="J13" s="23">
        <v>1729.9</v>
      </c>
      <c r="K13" s="23">
        <v>3488.98</v>
      </c>
      <c r="L13" s="23">
        <f>SUM(I13:K13)</f>
        <v>6415.780000000001</v>
      </c>
      <c r="M13" s="23">
        <v>5187.88</v>
      </c>
      <c r="N13" s="23">
        <v>1906.9</v>
      </c>
      <c r="O13" s="23">
        <v>1909.9</v>
      </c>
      <c r="P13" s="23">
        <f>SUM(M13:O13)</f>
        <v>9004.68</v>
      </c>
      <c r="Q13" s="23">
        <v>2036.5</v>
      </c>
      <c r="R13" s="23">
        <v>1913.5</v>
      </c>
      <c r="S13" s="23">
        <v>2408.01</v>
      </c>
      <c r="T13" s="23">
        <f>SUM(Q13:S13)</f>
        <v>6358.01</v>
      </c>
      <c r="U13" s="2"/>
    </row>
    <row r="14" spans="1:21" ht="52.5" customHeight="1">
      <c r="A14" s="25" t="s">
        <v>30</v>
      </c>
      <c r="B14" s="22">
        <v>130</v>
      </c>
      <c r="C14" s="10"/>
      <c r="D14" s="10"/>
      <c r="E14" s="28"/>
      <c r="F14" s="28"/>
      <c r="G14" s="28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"/>
    </row>
    <row r="15" spans="1:21" ht="48.75" customHeight="1">
      <c r="A15" s="21" t="s">
        <v>31</v>
      </c>
      <c r="B15" s="22">
        <v>200</v>
      </c>
      <c r="C15" s="9">
        <f>SUM(C16:C18)</f>
        <v>46010.770000000004</v>
      </c>
      <c r="D15" s="9">
        <f>H15+L15+P15+T15</f>
        <v>46010.770000000004</v>
      </c>
      <c r="E15" s="23">
        <f aca="true" t="shared" si="0" ref="E15:T15">SUM(E16:E18)</f>
        <v>1901.4</v>
      </c>
      <c r="F15" s="23">
        <f t="shared" si="0"/>
        <v>4923.28</v>
      </c>
      <c r="G15" s="23">
        <f t="shared" si="0"/>
        <v>3027.42</v>
      </c>
      <c r="H15" s="23">
        <f t="shared" si="0"/>
        <v>9852.1</v>
      </c>
      <c r="I15" s="23">
        <f t="shared" si="0"/>
        <v>3514.65</v>
      </c>
      <c r="J15" s="23">
        <f t="shared" si="0"/>
        <v>6689.69</v>
      </c>
      <c r="K15" s="23">
        <f t="shared" si="0"/>
        <v>3987.32</v>
      </c>
      <c r="L15" s="23">
        <f t="shared" si="0"/>
        <v>14191.66</v>
      </c>
      <c r="M15" s="23">
        <f t="shared" si="0"/>
        <v>8871.54</v>
      </c>
      <c r="N15" s="23">
        <f t="shared" si="0"/>
        <v>2540.7200000000003</v>
      </c>
      <c r="O15" s="23">
        <f t="shared" si="0"/>
        <v>2182.3199999999997</v>
      </c>
      <c r="P15" s="23">
        <f t="shared" si="0"/>
        <v>14128.98</v>
      </c>
      <c r="Q15" s="23">
        <f t="shared" si="0"/>
        <v>2914.66</v>
      </c>
      <c r="R15" s="23">
        <f t="shared" si="0"/>
        <v>2078.01</v>
      </c>
      <c r="S15" s="23">
        <f t="shared" si="0"/>
        <v>2845.3599999999997</v>
      </c>
      <c r="T15" s="23">
        <f t="shared" si="0"/>
        <v>7838.03</v>
      </c>
      <c r="U15" s="14"/>
    </row>
    <row r="16" spans="1:21" ht="38.25" customHeight="1">
      <c r="A16" s="25" t="s">
        <v>32</v>
      </c>
      <c r="B16" s="22">
        <v>220</v>
      </c>
      <c r="C16" s="23">
        <f>C20</f>
        <v>787.17</v>
      </c>
      <c r="D16" s="23">
        <f aca="true" t="shared" si="1" ref="D16:T16">D20</f>
        <v>787.1700000000001</v>
      </c>
      <c r="E16" s="23">
        <f t="shared" si="1"/>
        <v>145.48</v>
      </c>
      <c r="F16" s="23">
        <f t="shared" si="1"/>
        <v>0</v>
      </c>
      <c r="G16" s="23">
        <f t="shared" si="1"/>
        <v>0</v>
      </c>
      <c r="H16" s="23">
        <f t="shared" si="1"/>
        <v>145.48</v>
      </c>
      <c r="I16" s="23">
        <f t="shared" si="1"/>
        <v>145.48</v>
      </c>
      <c r="J16" s="23">
        <f t="shared" si="1"/>
        <v>204.18</v>
      </c>
      <c r="K16" s="23">
        <f t="shared" si="1"/>
        <v>0</v>
      </c>
      <c r="L16" s="23">
        <f t="shared" si="1"/>
        <v>349.65999999999997</v>
      </c>
      <c r="M16" s="23">
        <f t="shared" si="1"/>
        <v>145.48</v>
      </c>
      <c r="N16" s="23">
        <f t="shared" si="1"/>
        <v>0</v>
      </c>
      <c r="O16" s="23">
        <f t="shared" si="1"/>
        <v>0</v>
      </c>
      <c r="P16" s="23">
        <f t="shared" si="1"/>
        <v>145.48</v>
      </c>
      <c r="Q16" s="23">
        <f t="shared" si="1"/>
        <v>146.55</v>
      </c>
      <c r="R16" s="23">
        <f t="shared" si="1"/>
        <v>0</v>
      </c>
      <c r="S16" s="23">
        <f t="shared" si="1"/>
        <v>0</v>
      </c>
      <c r="T16" s="23">
        <f t="shared" si="1"/>
        <v>146.55</v>
      </c>
      <c r="U16" s="14"/>
    </row>
    <row r="17" spans="1:21" ht="104.25" customHeight="1">
      <c r="A17" s="25" t="s">
        <v>33</v>
      </c>
      <c r="B17" s="22">
        <v>230</v>
      </c>
      <c r="C17" s="23">
        <f>C21</f>
        <v>13124.4</v>
      </c>
      <c r="D17" s="23">
        <f aca="true" t="shared" si="2" ref="D17:T17">D21</f>
        <v>13124.399999999998</v>
      </c>
      <c r="E17" s="23">
        <f t="shared" si="2"/>
        <v>830</v>
      </c>
      <c r="F17" s="23">
        <f>F21</f>
        <v>1684.2</v>
      </c>
      <c r="G17" s="23">
        <f t="shared" si="2"/>
        <v>1193.53</v>
      </c>
      <c r="H17" s="23">
        <f t="shared" si="2"/>
        <v>3707.7299999999996</v>
      </c>
      <c r="I17" s="23">
        <f t="shared" si="2"/>
        <v>1052.1</v>
      </c>
      <c r="J17" s="23">
        <f t="shared" si="2"/>
        <v>1030.27</v>
      </c>
      <c r="K17" s="23">
        <f t="shared" si="2"/>
        <v>1416.77</v>
      </c>
      <c r="L17" s="23">
        <f t="shared" si="2"/>
        <v>3499.14</v>
      </c>
      <c r="M17" s="23">
        <f t="shared" si="2"/>
        <v>1279.46</v>
      </c>
      <c r="N17" s="23">
        <f t="shared" si="2"/>
        <v>1004.27</v>
      </c>
      <c r="O17" s="23">
        <f t="shared" si="2"/>
        <v>1004.27</v>
      </c>
      <c r="P17" s="23">
        <f t="shared" si="2"/>
        <v>3288</v>
      </c>
      <c r="Q17" s="23">
        <f t="shared" si="2"/>
        <v>963.06</v>
      </c>
      <c r="R17" s="23">
        <f t="shared" si="2"/>
        <v>811.96</v>
      </c>
      <c r="S17" s="23">
        <f t="shared" si="2"/>
        <v>854.51</v>
      </c>
      <c r="T17" s="23">
        <f t="shared" si="2"/>
        <v>2629.5299999999997</v>
      </c>
      <c r="U17" s="14"/>
    </row>
    <row r="18" spans="1:21" ht="14.25" customHeight="1">
      <c r="A18" s="25" t="s">
        <v>34</v>
      </c>
      <c r="B18" s="22">
        <v>250</v>
      </c>
      <c r="C18" s="9">
        <f>C22+C24</f>
        <v>32099.2</v>
      </c>
      <c r="D18" s="23">
        <f aca="true" t="shared" si="3" ref="D18:T18">D22+D24</f>
        <v>32099.2</v>
      </c>
      <c r="E18" s="23">
        <f t="shared" si="3"/>
        <v>925.92</v>
      </c>
      <c r="F18" s="23">
        <f t="shared" si="3"/>
        <v>3239.08</v>
      </c>
      <c r="G18" s="23">
        <f t="shared" si="3"/>
        <v>1833.89</v>
      </c>
      <c r="H18" s="23">
        <f t="shared" si="3"/>
        <v>5998.89</v>
      </c>
      <c r="I18" s="23">
        <f t="shared" si="3"/>
        <v>2317.07</v>
      </c>
      <c r="J18" s="23">
        <f t="shared" si="3"/>
        <v>5455.24</v>
      </c>
      <c r="K18" s="23">
        <f t="shared" si="3"/>
        <v>2570.55</v>
      </c>
      <c r="L18" s="23">
        <f t="shared" si="3"/>
        <v>10342.86</v>
      </c>
      <c r="M18" s="23">
        <f t="shared" si="3"/>
        <v>7446.6</v>
      </c>
      <c r="N18" s="23">
        <f t="shared" si="3"/>
        <v>1536.45</v>
      </c>
      <c r="O18" s="23">
        <v>1178.05</v>
      </c>
      <c r="P18" s="23">
        <f t="shared" si="3"/>
        <v>10695.5</v>
      </c>
      <c r="Q18" s="23">
        <f t="shared" si="3"/>
        <v>1805.05</v>
      </c>
      <c r="R18" s="23">
        <f t="shared" si="3"/>
        <v>1266.05</v>
      </c>
      <c r="S18" s="23">
        <f t="shared" si="3"/>
        <v>1990.85</v>
      </c>
      <c r="T18" s="23">
        <f t="shared" si="3"/>
        <v>5061.95</v>
      </c>
      <c r="U18" s="2"/>
    </row>
    <row r="19" spans="1:21" ht="35.25" customHeight="1">
      <c r="A19" s="21" t="s">
        <v>46</v>
      </c>
      <c r="B19" s="22">
        <v>200</v>
      </c>
      <c r="C19" s="9">
        <v>45476.37</v>
      </c>
      <c r="D19" s="23">
        <f>H19+L19+P19+T19</f>
        <v>45476.37</v>
      </c>
      <c r="E19" s="23">
        <v>1901.4</v>
      </c>
      <c r="F19" s="23">
        <v>4923.28</v>
      </c>
      <c r="G19" s="23">
        <v>3027.42</v>
      </c>
      <c r="H19" s="23">
        <f>SUM(H20:H22)</f>
        <v>9852.1</v>
      </c>
      <c r="I19" s="23">
        <v>3514.65</v>
      </c>
      <c r="J19" s="23">
        <v>6689.69</v>
      </c>
      <c r="K19" s="23">
        <v>3987.32</v>
      </c>
      <c r="L19" s="23">
        <f>SUM(L20:L22)</f>
        <v>14191.66</v>
      </c>
      <c r="M19" s="23">
        <v>8871.54</v>
      </c>
      <c r="N19" s="23">
        <v>2540.72</v>
      </c>
      <c r="O19" s="23">
        <v>2182.32</v>
      </c>
      <c r="P19" s="23">
        <f>SUM(P20:P22)</f>
        <v>13594.58</v>
      </c>
      <c r="Q19" s="23">
        <v>2914.66</v>
      </c>
      <c r="R19" s="23">
        <v>2078.01</v>
      </c>
      <c r="S19" s="23">
        <v>2845.36</v>
      </c>
      <c r="T19" s="23">
        <f>SUM(T20:T22)</f>
        <v>7838.03</v>
      </c>
      <c r="U19" s="14"/>
    </row>
    <row r="20" spans="1:21" ht="38.25" customHeight="1">
      <c r="A20" s="25" t="s">
        <v>32</v>
      </c>
      <c r="B20" s="22">
        <v>220</v>
      </c>
      <c r="C20" s="9">
        <v>787.17</v>
      </c>
      <c r="D20" s="9">
        <f>H20+L20+P20+T20</f>
        <v>787.1700000000001</v>
      </c>
      <c r="E20" s="23">
        <v>145.48</v>
      </c>
      <c r="F20" s="23">
        <v>0</v>
      </c>
      <c r="G20" s="23">
        <v>0</v>
      </c>
      <c r="H20" s="23">
        <f>SUM(E20:G20)</f>
        <v>145.48</v>
      </c>
      <c r="I20" s="23">
        <v>145.48</v>
      </c>
      <c r="J20" s="23">
        <v>204.18</v>
      </c>
      <c r="K20" s="23">
        <v>0</v>
      </c>
      <c r="L20" s="23">
        <f>SUM(I20:K20)</f>
        <v>349.65999999999997</v>
      </c>
      <c r="M20" s="23">
        <v>145.48</v>
      </c>
      <c r="N20" s="23">
        <v>0</v>
      </c>
      <c r="O20" s="23">
        <v>0</v>
      </c>
      <c r="P20" s="23">
        <f>SUM(M20:O20)</f>
        <v>145.48</v>
      </c>
      <c r="Q20" s="23">
        <v>146.55</v>
      </c>
      <c r="R20" s="23">
        <v>0</v>
      </c>
      <c r="S20" s="23">
        <v>0</v>
      </c>
      <c r="T20" s="23">
        <f>SUM(Q20:S20)</f>
        <v>146.55</v>
      </c>
      <c r="U20" s="14"/>
    </row>
    <row r="21" spans="1:21" ht="114.75" customHeight="1">
      <c r="A21" s="25" t="s">
        <v>33</v>
      </c>
      <c r="B21" s="22">
        <v>230</v>
      </c>
      <c r="C21" s="9">
        <v>13124.4</v>
      </c>
      <c r="D21" s="9">
        <f>H21+L21+P21+T21</f>
        <v>13124.399999999998</v>
      </c>
      <c r="E21" s="23">
        <v>830</v>
      </c>
      <c r="F21" s="23">
        <v>1684.2</v>
      </c>
      <c r="G21" s="23">
        <v>1193.53</v>
      </c>
      <c r="H21" s="23">
        <f>SUM(E21:G21)</f>
        <v>3707.7299999999996</v>
      </c>
      <c r="I21" s="23">
        <v>1052.1</v>
      </c>
      <c r="J21" s="23">
        <v>1030.27</v>
      </c>
      <c r="K21" s="23">
        <v>1416.77</v>
      </c>
      <c r="L21" s="23">
        <f>SUM(I21:K21)</f>
        <v>3499.14</v>
      </c>
      <c r="M21" s="23">
        <v>1279.46</v>
      </c>
      <c r="N21" s="23">
        <v>1004.27</v>
      </c>
      <c r="O21" s="23">
        <v>1004.27</v>
      </c>
      <c r="P21" s="23">
        <f>SUM(M21:O21)</f>
        <v>3288</v>
      </c>
      <c r="Q21" s="23">
        <v>963.06</v>
      </c>
      <c r="R21" s="23">
        <v>811.96</v>
      </c>
      <c r="S21" s="23">
        <v>854.51</v>
      </c>
      <c r="T21" s="23">
        <f>SUM(Q21:S21)</f>
        <v>2629.5299999999997</v>
      </c>
      <c r="U21" s="14"/>
    </row>
    <row r="22" spans="1:21" ht="14.25" customHeight="1">
      <c r="A22" s="25" t="s">
        <v>34</v>
      </c>
      <c r="B22" s="22">
        <v>250</v>
      </c>
      <c r="C22" s="23">
        <v>31564.8</v>
      </c>
      <c r="D22" s="23">
        <f>H22+L22+P22+T22</f>
        <v>31564.8</v>
      </c>
      <c r="E22" s="23">
        <v>925.92</v>
      </c>
      <c r="F22" s="23">
        <v>3239.08</v>
      </c>
      <c r="G22" s="23">
        <v>1833.89</v>
      </c>
      <c r="H22" s="23">
        <f>SUM(E22:G22)</f>
        <v>5998.89</v>
      </c>
      <c r="I22" s="23">
        <v>2317.07</v>
      </c>
      <c r="J22" s="23">
        <v>5455.24</v>
      </c>
      <c r="K22" s="23">
        <v>2570.55</v>
      </c>
      <c r="L22" s="23">
        <f>SUM(I22:K22)</f>
        <v>10342.86</v>
      </c>
      <c r="M22" s="23">
        <v>7446.6</v>
      </c>
      <c r="N22" s="23">
        <v>1536.45</v>
      </c>
      <c r="O22" s="23">
        <v>1178.05</v>
      </c>
      <c r="P22" s="23">
        <f>SUM(M22:O22)</f>
        <v>10161.1</v>
      </c>
      <c r="Q22" s="23">
        <v>1805.05</v>
      </c>
      <c r="R22" s="23">
        <v>1266.05</v>
      </c>
      <c r="S22" s="23">
        <v>1990.85</v>
      </c>
      <c r="T22" s="23">
        <f>SUM(Q22:S22)</f>
        <v>5061.95</v>
      </c>
      <c r="U22" s="2"/>
    </row>
    <row r="23" spans="1:21" ht="48.75" customHeight="1">
      <c r="A23" s="21" t="s">
        <v>43</v>
      </c>
      <c r="B23" s="22">
        <v>200</v>
      </c>
      <c r="C23" s="9">
        <v>534.4</v>
      </c>
      <c r="D23" s="9">
        <f aca="true" t="shared" si="4" ref="D23:T23">D24</f>
        <v>534.4</v>
      </c>
      <c r="E23" s="23">
        <f t="shared" si="4"/>
        <v>0</v>
      </c>
      <c r="F23" s="23">
        <f t="shared" si="4"/>
        <v>0</v>
      </c>
      <c r="G23" s="23">
        <f t="shared" si="4"/>
        <v>0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v>0</v>
      </c>
      <c r="N23" s="23">
        <f t="shared" si="4"/>
        <v>0</v>
      </c>
      <c r="O23" s="23">
        <v>534.4</v>
      </c>
      <c r="P23" s="23">
        <f t="shared" si="4"/>
        <v>534.4</v>
      </c>
      <c r="Q23" s="23">
        <f t="shared" si="4"/>
        <v>0</v>
      </c>
      <c r="R23" s="23">
        <f t="shared" si="4"/>
        <v>0</v>
      </c>
      <c r="S23" s="23">
        <f t="shared" si="4"/>
        <v>0</v>
      </c>
      <c r="T23" s="23">
        <f t="shared" si="4"/>
        <v>0</v>
      </c>
      <c r="U23" s="14"/>
    </row>
    <row r="24" spans="1:21" ht="14.25" customHeight="1">
      <c r="A24" s="25" t="s">
        <v>44</v>
      </c>
      <c r="B24" s="22">
        <v>880</v>
      </c>
      <c r="C24" s="9">
        <v>534.4</v>
      </c>
      <c r="D24" s="9">
        <f>H24+L24+P24+T24</f>
        <v>534.4</v>
      </c>
      <c r="E24" s="23">
        <v>0</v>
      </c>
      <c r="F24" s="23">
        <v>0</v>
      </c>
      <c r="G24" s="23">
        <v>0</v>
      </c>
      <c r="H24" s="23">
        <f>SUM(E24:G24)</f>
        <v>0</v>
      </c>
      <c r="I24" s="23">
        <v>0</v>
      </c>
      <c r="J24" s="23">
        <v>0</v>
      </c>
      <c r="K24" s="23">
        <v>0</v>
      </c>
      <c r="L24" s="23">
        <f>SUM(I24:K24)</f>
        <v>0</v>
      </c>
      <c r="M24" s="23">
        <v>0</v>
      </c>
      <c r="N24" s="23">
        <v>0</v>
      </c>
      <c r="O24" s="23">
        <v>534.4</v>
      </c>
      <c r="P24" s="23">
        <f>SUM(M24:O24)</f>
        <v>534.4</v>
      </c>
      <c r="Q24" s="23">
        <v>0</v>
      </c>
      <c r="R24" s="23">
        <v>0</v>
      </c>
      <c r="S24" s="23">
        <v>0</v>
      </c>
      <c r="T24" s="23">
        <f>SUM(Q24:S24)</f>
        <v>0</v>
      </c>
      <c r="U24" s="14"/>
    </row>
    <row r="25" spans="1:21" ht="24" customHeight="1">
      <c r="A25" s="21" t="s">
        <v>35</v>
      </c>
      <c r="B25" s="22">
        <v>300</v>
      </c>
      <c r="C25" s="9">
        <f>C10-C15</f>
        <v>-3589.010000000002</v>
      </c>
      <c r="D25" s="9">
        <f aca="true" t="shared" si="5" ref="D25:T25">D10-D15</f>
        <v>-3589.010000000002</v>
      </c>
      <c r="E25" s="9">
        <f t="shared" si="5"/>
        <v>1735.3899999999999</v>
      </c>
      <c r="F25" s="9">
        <f t="shared" si="5"/>
        <v>-2080.1699999999996</v>
      </c>
      <c r="G25" s="9">
        <f>G10-G15</f>
        <v>56.809999999999945</v>
      </c>
      <c r="H25" s="9">
        <f t="shared" si="5"/>
        <v>-287.96999999999935</v>
      </c>
      <c r="I25" s="9">
        <f t="shared" si="5"/>
        <v>-1324.02</v>
      </c>
      <c r="J25" s="9">
        <f t="shared" si="5"/>
        <v>-4457.98</v>
      </c>
      <c r="K25" s="9">
        <f t="shared" si="5"/>
        <v>250.95999999999958</v>
      </c>
      <c r="L25" s="9">
        <f t="shared" si="5"/>
        <v>-5531.039999999999</v>
      </c>
      <c r="M25" s="9">
        <f t="shared" si="5"/>
        <v>-3018.1400000000012</v>
      </c>
      <c r="N25" s="9">
        <f t="shared" si="5"/>
        <v>-217.30000000000018</v>
      </c>
      <c r="O25" s="9">
        <f t="shared" si="5"/>
        <v>510.7800000000002</v>
      </c>
      <c r="P25" s="9">
        <f t="shared" si="5"/>
        <v>-3259.0599999999995</v>
      </c>
      <c r="Q25" s="9">
        <f t="shared" si="5"/>
        <v>1775.3600000000006</v>
      </c>
      <c r="R25" s="9">
        <f t="shared" si="5"/>
        <v>2727.0999999999995</v>
      </c>
      <c r="S25" s="9">
        <f t="shared" si="5"/>
        <v>986.6000000000004</v>
      </c>
      <c r="T25" s="9">
        <f t="shared" si="5"/>
        <v>5489.06</v>
      </c>
      <c r="U25" s="2"/>
    </row>
    <row r="26" spans="1:21" ht="75.75" customHeight="1">
      <c r="A26" s="24" t="s">
        <v>42</v>
      </c>
      <c r="B26" s="22">
        <v>600</v>
      </c>
      <c r="C26" s="11"/>
      <c r="D26" s="9"/>
      <c r="E26" s="12"/>
      <c r="F26" s="12"/>
      <c r="G26" s="12"/>
      <c r="H26" s="10"/>
      <c r="I26" s="12"/>
      <c r="J26" s="12"/>
      <c r="K26" s="12"/>
      <c r="L26" s="10"/>
      <c r="M26" s="10"/>
      <c r="N26" s="12"/>
      <c r="O26" s="12"/>
      <c r="P26" s="10"/>
      <c r="Q26" s="10"/>
      <c r="R26" s="12"/>
      <c r="S26" s="10"/>
      <c r="T26" s="10"/>
      <c r="U26" s="2"/>
    </row>
    <row r="27" spans="1:21" ht="117" customHeight="1">
      <c r="A27" s="25" t="s">
        <v>40</v>
      </c>
      <c r="B27" s="22">
        <v>700</v>
      </c>
      <c r="C27" s="11">
        <v>0</v>
      </c>
      <c r="D27" s="11">
        <v>0</v>
      </c>
      <c r="E27" s="9">
        <f>E25-E26</f>
        <v>1735.3899999999999</v>
      </c>
      <c r="F27" s="9">
        <f aca="true" t="shared" si="6" ref="F27:T27">F25-F26</f>
        <v>-2080.1699999999996</v>
      </c>
      <c r="G27" s="9">
        <f t="shared" si="6"/>
        <v>56.809999999999945</v>
      </c>
      <c r="H27" s="9">
        <f t="shared" si="6"/>
        <v>-287.96999999999935</v>
      </c>
      <c r="I27" s="9">
        <f t="shared" si="6"/>
        <v>-1324.02</v>
      </c>
      <c r="J27" s="9">
        <f t="shared" si="6"/>
        <v>-4457.98</v>
      </c>
      <c r="K27" s="9">
        <f t="shared" si="6"/>
        <v>250.95999999999958</v>
      </c>
      <c r="L27" s="9">
        <f t="shared" si="6"/>
        <v>-5531.039999999999</v>
      </c>
      <c r="M27" s="9">
        <f t="shared" si="6"/>
        <v>-3018.1400000000012</v>
      </c>
      <c r="N27" s="9">
        <f t="shared" si="6"/>
        <v>-217.30000000000018</v>
      </c>
      <c r="O27" s="9">
        <f t="shared" si="6"/>
        <v>510.7800000000002</v>
      </c>
      <c r="P27" s="9">
        <f t="shared" si="6"/>
        <v>-3259.0599999999995</v>
      </c>
      <c r="Q27" s="9">
        <f t="shared" si="6"/>
        <v>1775.3600000000006</v>
      </c>
      <c r="R27" s="9">
        <f t="shared" si="6"/>
        <v>2727.0999999999995</v>
      </c>
      <c r="S27" s="9">
        <f t="shared" si="6"/>
        <v>986.6000000000004</v>
      </c>
      <c r="T27" s="9">
        <f t="shared" si="6"/>
        <v>5489.06</v>
      </c>
      <c r="U27" s="2"/>
    </row>
    <row r="28" spans="1:21" ht="54" customHeight="1">
      <c r="A28" s="25" t="s">
        <v>38</v>
      </c>
      <c r="B28" s="22">
        <v>1000</v>
      </c>
      <c r="C28" s="8">
        <v>0</v>
      </c>
      <c r="D28" s="8">
        <v>3589.02</v>
      </c>
      <c r="E28" s="7">
        <f>D29</f>
        <v>3589.02</v>
      </c>
      <c r="F28" s="7">
        <f>E29</f>
        <v>5324.41</v>
      </c>
      <c r="G28" s="7">
        <f>F29</f>
        <v>3244.2400000000002</v>
      </c>
      <c r="H28" s="9">
        <f>E28</f>
        <v>3589.02</v>
      </c>
      <c r="I28" s="7">
        <f aca="true" t="shared" si="7" ref="I28:O28">H29</f>
        <v>3301.0500000000006</v>
      </c>
      <c r="J28" s="7">
        <f t="shared" si="7"/>
        <v>1977.0300000000007</v>
      </c>
      <c r="K28" s="7">
        <f t="shared" si="7"/>
        <v>-2480.949999999999</v>
      </c>
      <c r="L28" s="9">
        <f>I28</f>
        <v>3301.0500000000006</v>
      </c>
      <c r="M28" s="7">
        <f t="shared" si="7"/>
        <v>-2229.9899999999984</v>
      </c>
      <c r="N28" s="7">
        <f t="shared" si="7"/>
        <v>-5248.129999999999</v>
      </c>
      <c r="O28" s="7">
        <f t="shared" si="7"/>
        <v>-5465.429999999999</v>
      </c>
      <c r="P28" s="9">
        <f>M28</f>
        <v>-2229.9899999999984</v>
      </c>
      <c r="Q28" s="7">
        <f>P29</f>
        <v>-4954.65</v>
      </c>
      <c r="R28" s="7">
        <f>Q29</f>
        <v>-3179.289999999999</v>
      </c>
      <c r="S28" s="7">
        <f>R29</f>
        <v>-452.1899999999996</v>
      </c>
      <c r="T28" s="9">
        <f>Q28</f>
        <v>-4954.65</v>
      </c>
      <c r="U28" s="2"/>
    </row>
    <row r="29" spans="1:21" ht="53.25" customHeight="1">
      <c r="A29" s="25" t="s">
        <v>39</v>
      </c>
      <c r="B29" s="22">
        <v>1100</v>
      </c>
      <c r="C29" s="7">
        <v>0</v>
      </c>
      <c r="D29" s="9">
        <f>D28</f>
        <v>3589.02</v>
      </c>
      <c r="E29" s="7">
        <f aca="true" t="shared" si="8" ref="E29:L29">E27+E28</f>
        <v>5324.41</v>
      </c>
      <c r="F29" s="7">
        <f t="shared" si="8"/>
        <v>3244.2400000000002</v>
      </c>
      <c r="G29" s="7">
        <f>G27+G28</f>
        <v>3301.05</v>
      </c>
      <c r="H29" s="7">
        <f t="shared" si="8"/>
        <v>3301.0500000000006</v>
      </c>
      <c r="I29" s="7">
        <f>I27+I28</f>
        <v>1977.0300000000007</v>
      </c>
      <c r="J29" s="7">
        <f t="shared" si="8"/>
        <v>-2480.949999999999</v>
      </c>
      <c r="K29" s="7">
        <f t="shared" si="8"/>
        <v>-2229.9899999999993</v>
      </c>
      <c r="L29" s="7">
        <f t="shared" si="8"/>
        <v>-2229.9899999999984</v>
      </c>
      <c r="M29" s="7">
        <f>M27+M28</f>
        <v>-5248.129999999999</v>
      </c>
      <c r="N29" s="7">
        <f>N27+N28</f>
        <v>-5465.429999999999</v>
      </c>
      <c r="O29" s="7">
        <f>O27+O28</f>
        <v>-4954.65</v>
      </c>
      <c r="P29" s="9">
        <f>O29</f>
        <v>-4954.65</v>
      </c>
      <c r="Q29" s="7">
        <f>Q27+Q28</f>
        <v>-3179.289999999999</v>
      </c>
      <c r="R29" s="7">
        <f>R27+R28</f>
        <v>-452.1899999999996</v>
      </c>
      <c r="S29" s="7">
        <f>S27+S28</f>
        <v>534.4100000000008</v>
      </c>
      <c r="T29" s="9">
        <f>T27+T28</f>
        <v>534.4100000000008</v>
      </c>
      <c r="U29" s="2"/>
    </row>
    <row r="30" spans="1:21" ht="143.25" customHeight="1">
      <c r="A30" s="25" t="s">
        <v>41</v>
      </c>
      <c r="B30" s="22">
        <v>1200</v>
      </c>
      <c r="C30" s="8"/>
      <c r="D30" s="13">
        <v>0</v>
      </c>
      <c r="E30" s="7">
        <f>E28-E29</f>
        <v>-1735.3899999999999</v>
      </c>
      <c r="F30" s="7">
        <f aca="true" t="shared" si="9" ref="F30:P30">F28-F29</f>
        <v>2080.1699999999996</v>
      </c>
      <c r="G30" s="7">
        <f t="shared" si="9"/>
        <v>-56.809999999999945</v>
      </c>
      <c r="H30" s="7">
        <f t="shared" si="9"/>
        <v>287.96999999999935</v>
      </c>
      <c r="I30" s="7">
        <f t="shared" si="9"/>
        <v>1324.02</v>
      </c>
      <c r="J30" s="7">
        <f>J28-J29</f>
        <v>4457.98</v>
      </c>
      <c r="K30" s="7">
        <f>K28-K29</f>
        <v>-250.95999999999958</v>
      </c>
      <c r="L30" s="7">
        <f t="shared" si="9"/>
        <v>5531.039999999999</v>
      </c>
      <c r="M30" s="7">
        <f t="shared" si="9"/>
        <v>3018.140000000001</v>
      </c>
      <c r="N30" s="7">
        <f>N28-N29</f>
        <v>217.30000000000018</v>
      </c>
      <c r="O30" s="7">
        <f t="shared" si="9"/>
        <v>-510.77999999999975</v>
      </c>
      <c r="P30" s="7">
        <f t="shared" si="9"/>
        <v>2724.660000000001</v>
      </c>
      <c r="Q30" s="7">
        <f>Q28-Q29</f>
        <v>-1775.3600000000006</v>
      </c>
      <c r="R30" s="7">
        <f>R28-R29</f>
        <v>-2727.0999999999995</v>
      </c>
      <c r="S30" s="7">
        <f>S28-S29</f>
        <v>-986.6000000000004</v>
      </c>
      <c r="T30" s="7">
        <f>T28-T29</f>
        <v>-5489.06</v>
      </c>
      <c r="U30" s="2"/>
    </row>
    <row r="31" spans="1:21" ht="54" customHeight="1">
      <c r="A31" s="5" t="s">
        <v>36</v>
      </c>
      <c r="B31" s="38">
        <v>1300</v>
      </c>
      <c r="C31" s="30"/>
      <c r="D31" s="39">
        <v>0</v>
      </c>
      <c r="E31" s="30">
        <v>0</v>
      </c>
      <c r="F31" s="30">
        <v>0</v>
      </c>
      <c r="G31" s="30">
        <v>0</v>
      </c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48"/>
    </row>
    <row r="32" spans="1:21" ht="24.75" customHeight="1">
      <c r="A32" s="6" t="s">
        <v>37</v>
      </c>
      <c r="B32" s="38"/>
      <c r="C32" s="30"/>
      <c r="D32" s="3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48"/>
    </row>
    <row r="33" spans="1:21" ht="9" customHeight="1">
      <c r="A33" s="31" t="s">
        <v>48</v>
      </c>
      <c r="B33" s="31"/>
      <c r="C33" s="31"/>
      <c r="D33" s="31"/>
      <c r="E33" s="31"/>
      <c r="F33" s="31"/>
      <c r="G33" s="31"/>
      <c r="H33" s="31"/>
      <c r="I33" s="41"/>
      <c r="J33" s="43"/>
      <c r="K33" s="45" t="s">
        <v>49</v>
      </c>
      <c r="L33" s="45"/>
      <c r="M33" s="45"/>
      <c r="N33" s="45"/>
      <c r="O33" s="45"/>
      <c r="P33" s="45"/>
      <c r="Q33" s="47"/>
      <c r="R33" s="47"/>
      <c r="S33" s="47"/>
      <c r="T33" s="47"/>
      <c r="U33" s="36"/>
    </row>
    <row r="34" spans="1:21" ht="6" customHeight="1">
      <c r="A34" s="32"/>
      <c r="B34" s="32"/>
      <c r="C34" s="32"/>
      <c r="D34" s="32"/>
      <c r="E34" s="32"/>
      <c r="F34" s="32"/>
      <c r="G34" s="32"/>
      <c r="H34" s="32"/>
      <c r="I34" s="42"/>
      <c r="J34" s="44"/>
      <c r="K34" s="46"/>
      <c r="L34" s="46"/>
      <c r="M34" s="46"/>
      <c r="N34" s="46"/>
      <c r="O34" s="46"/>
      <c r="P34" s="46"/>
      <c r="Q34" s="37"/>
      <c r="R34" s="37"/>
      <c r="S34" s="37"/>
      <c r="T34" s="37"/>
      <c r="U34" s="36"/>
    </row>
    <row r="35" spans="1:21" ht="15" customHeight="1">
      <c r="A35" s="32"/>
      <c r="B35" s="32"/>
      <c r="C35" s="32"/>
      <c r="D35" s="32"/>
      <c r="E35" s="32"/>
      <c r="F35" s="32"/>
      <c r="G35" s="32"/>
      <c r="H35" s="32"/>
      <c r="I35" s="42"/>
      <c r="J35" s="44"/>
      <c r="K35" s="46"/>
      <c r="L35" s="46"/>
      <c r="M35" s="46"/>
      <c r="N35" s="46"/>
      <c r="O35" s="46"/>
      <c r="P35" s="46"/>
      <c r="Q35" s="37"/>
      <c r="R35" s="37"/>
      <c r="S35" s="37"/>
      <c r="T35" s="37"/>
      <c r="U35" s="36"/>
    </row>
    <row r="36" spans="1:21" ht="30" customHeight="1" hidden="1">
      <c r="A36" s="32"/>
      <c r="B36" s="32"/>
      <c r="C36" s="32"/>
      <c r="D36" s="32"/>
      <c r="E36" s="32"/>
      <c r="F36" s="32"/>
      <c r="G36" s="32"/>
      <c r="H36" s="32"/>
      <c r="I36" s="42"/>
      <c r="J36" s="44"/>
      <c r="K36" s="46"/>
      <c r="L36" s="46"/>
      <c r="M36" s="46"/>
      <c r="N36" s="46"/>
      <c r="O36" s="46"/>
      <c r="P36" s="46"/>
      <c r="Q36" s="37"/>
      <c r="R36" s="37"/>
      <c r="S36" s="37"/>
      <c r="T36" s="37"/>
      <c r="U36" s="36"/>
    </row>
    <row r="37" spans="1:21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2"/>
    </row>
    <row r="38" spans="1:21" ht="15" customHeight="1">
      <c r="A38" s="15" t="s">
        <v>45</v>
      </c>
      <c r="B38" s="49" t="s">
        <v>50</v>
      </c>
      <c r="C38" s="49"/>
      <c r="D38" s="49"/>
      <c r="E38" s="49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2"/>
    </row>
    <row r="39" spans="1:21" ht="18" customHeight="1">
      <c r="A39" s="26" t="s">
        <v>52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2"/>
    </row>
    <row r="40" spans="1:21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2"/>
    </row>
    <row r="41" spans="1:21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2"/>
    </row>
    <row r="42" spans="1:21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2"/>
    </row>
  </sheetData>
  <sheetProtection/>
  <mergeCells count="47">
    <mergeCell ref="B38:E38"/>
    <mergeCell ref="R33:R36"/>
    <mergeCell ref="S33:S36"/>
    <mergeCell ref="T33:T36"/>
    <mergeCell ref="S31:S32"/>
    <mergeCell ref="J31:J32"/>
    <mergeCell ref="K31:K32"/>
    <mergeCell ref="L31:L32"/>
    <mergeCell ref="M31:M32"/>
    <mergeCell ref="I31:I32"/>
    <mergeCell ref="D2:P2"/>
    <mergeCell ref="U33:U36"/>
    <mergeCell ref="I33:I36"/>
    <mergeCell ref="J33:J36"/>
    <mergeCell ref="K33:P36"/>
    <mergeCell ref="Q33:Q36"/>
    <mergeCell ref="U31:U32"/>
    <mergeCell ref="O31:O32"/>
    <mergeCell ref="Q31:Q32"/>
    <mergeCell ref="P31:P32"/>
    <mergeCell ref="T6:T8"/>
    <mergeCell ref="B31:B32"/>
    <mergeCell ref="C31:C32"/>
    <mergeCell ref="D31:D32"/>
    <mergeCell ref="E31:E32"/>
    <mergeCell ref="F31:F32"/>
    <mergeCell ref="G31:G32"/>
    <mergeCell ref="D6:D8"/>
    <mergeCell ref="N31:N32"/>
    <mergeCell ref="T31:T32"/>
    <mergeCell ref="A1:T1"/>
    <mergeCell ref="A3:C3"/>
    <mergeCell ref="A4:C4"/>
    <mergeCell ref="A6:A8"/>
    <mergeCell ref="B6:B8"/>
    <mergeCell ref="H6:H8"/>
    <mergeCell ref="I6:K7"/>
    <mergeCell ref="L6:L8"/>
    <mergeCell ref="M6:O7"/>
    <mergeCell ref="P6:P8"/>
    <mergeCell ref="C6:C8"/>
    <mergeCell ref="R31:R32"/>
    <mergeCell ref="E6:G7"/>
    <mergeCell ref="H31:H32"/>
    <mergeCell ref="A33:H36"/>
    <mergeCell ref="E11:F11"/>
    <mergeCell ref="Q6:S7"/>
  </mergeCells>
  <printOptions/>
  <pageMargins left="0.2362204724409449" right="0.15748031496062992" top="0.15748031496062992" bottom="0.15748031496062992" header="0.1968503937007874" footer="0.15748031496062992"/>
  <pageSetup horizontalDpi="600" verticalDpi="600" orientation="landscape" paperSize="9" scale="74" r:id="rId1"/>
  <rowBreaks count="1" manualBreakCount="1">
    <brk id="22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Mogaibo</dc:creator>
  <cp:keywords/>
  <dc:description/>
  <cp:lastModifiedBy>Елена</cp:lastModifiedBy>
  <cp:lastPrinted>2019-04-24T06:33:17Z</cp:lastPrinted>
  <dcterms:created xsi:type="dcterms:W3CDTF">2014-02-13T05:24:36Z</dcterms:created>
  <dcterms:modified xsi:type="dcterms:W3CDTF">2019-05-21T06:32:51Z</dcterms:modified>
  <cp:category/>
  <cp:version/>
  <cp:contentType/>
  <cp:contentStatus/>
</cp:coreProperties>
</file>