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<sst xmlns="http://schemas.openxmlformats.org/spreadsheetml/2006/main" count="67" uniqueCount="64">
  <si>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</si>
  <si>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</si>
  <si>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</si>
  <si>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</si>
  <si>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</si>
  <si>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</si>
  <si>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</si>
  <si>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</si>
  <si>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</si>
  <si>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</si>
  <si>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</si>
  <si>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</si>
  <si>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</si>
  <si>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</si>
  <si>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</si>
  <si>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</si>
  <si>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</si>
  <si>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</si>
  <si>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</si>
  <si>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</si>
  <si>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</si>
  <si>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</si>
  <si>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</si>
  <si>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</si>
  <si>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</si>
  <si>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</si>
  <si>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</si>
  <si>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</si>
  <si>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</si>
  <si>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</si>
  <si>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</si>
  <si>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</si>
  <si>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</si>
  <si>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</si>
  <si>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</si>
  <si>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</si>
  <si>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</si>
  <si>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</si>
  <si>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</si>
  <si>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</si>
  <si>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</si>
  <si>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</si>
  <si>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</si>
  <si>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</si>
  <si>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</si>
  <si>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</si>
  <si>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</si>
  <si>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</si>
  <si>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</si>
  <si>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</si>
  <si>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</si>
  <si>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</si>
  <si>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</si>
  <si>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</si>
  <si>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Начальник финансового управления администрации  района</t>
  </si>
  <si>
    <t>Г.А.Сафонова</t>
  </si>
  <si>
    <t>Исп. О.С.Трофимова</t>
  </si>
  <si>
    <t>Кассовый план исполнения бюджета  муниципального образования Борисоглебское на 2019 год</t>
  </si>
  <si>
    <t>(по состоянию на 01.05. 2019 года)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</si>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</sst>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31">
      <selection activeCell="A41" sqref="A41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58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0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1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1" t="s">
        <v>7</v>
      </c>
      <c r="I6" s="51" t="s">
        <v>8</v>
      </c>
      <c r="J6" s="51"/>
      <c r="K6" s="51"/>
      <c r="L6" s="51" t="s">
        <v>9</v>
      </c>
      <c r="M6" s="51" t="s">
        <v>10</v>
      </c>
      <c r="N6" s="51"/>
      <c r="O6" s="51"/>
      <c r="P6" s="51" t="s">
        <v>11</v>
      </c>
      <c r="Q6" s="50" t="s">
        <v>12</v>
      </c>
      <c r="R6" s="50"/>
      <c r="S6" s="50"/>
      <c r="T6" s="51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14</v>
      </c>
      <c r="F8" s="7" t="s">
        <v>15</v>
      </c>
      <c r="G8" s="7" t="s">
        <v>16</v>
      </c>
      <c r="H8" s="51"/>
      <c r="I8" s="8" t="s">
        <v>17</v>
      </c>
      <c r="J8" s="8" t="s">
        <v>18</v>
      </c>
      <c r="K8" s="8" t="s">
        <v>19</v>
      </c>
      <c r="L8" s="51"/>
      <c r="M8" s="8" t="s">
        <v>20</v>
      </c>
      <c r="N8" s="8" t="s">
        <v>21</v>
      </c>
      <c r="O8" s="8" t="s">
        <v>22</v>
      </c>
      <c r="P8" s="51"/>
      <c r="Q8" s="7" t="s">
        <v>23</v>
      </c>
      <c r="R8" s="7" t="s">
        <v>24</v>
      </c>
      <c r="S8" s="7" t="s">
        <v>25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33493.32</v>
      </c>
      <c r="D10" s="13">
        <f>D12+D13+D14</f>
        <v>33493.32</v>
      </c>
      <c r="E10" s="13">
        <v>2745.83</v>
      </c>
      <c r="F10" s="13">
        <v>1826.02</v>
      </c>
      <c r="G10" s="13">
        <v>4323.61</v>
      </c>
      <c r="H10" s="13">
        <f>H12+H13+H14</f>
        <v>8895.46</v>
      </c>
      <c r="I10" s="13">
        <v>4691.11</v>
      </c>
      <c r="J10" s="13">
        <v>1273.9</v>
      </c>
      <c r="K10" s="13">
        <v>1667.74</v>
      </c>
      <c r="L10" s="13">
        <f>L12+L13+L14</f>
        <v>7632.75</v>
      </c>
      <c r="M10" s="13">
        <v>2143.1</v>
      </c>
      <c r="N10" s="13">
        <v>2708.42</v>
      </c>
      <c r="O10" s="13">
        <v>2182.9</v>
      </c>
      <c r="P10" s="13">
        <f>P12+P13+P14</f>
        <v>7034.42</v>
      </c>
      <c r="Q10" s="13">
        <v>3191.5</v>
      </c>
      <c r="R10" s="13">
        <v>3218.5</v>
      </c>
      <c r="S10" s="13">
        <v>3520.69</v>
      </c>
      <c r="T10" s="13">
        <f>T12+T13+T14</f>
        <v>9930.69</v>
      </c>
      <c r="U10" s="1"/>
    </row>
    <row r="11" spans="1:21" ht="18.75" customHeight="1">
      <c r="A11" s="31" t="s">
        <v>27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9592</v>
      </c>
      <c r="D12" s="17">
        <f>H12+L12+P12+T12</f>
        <v>9592</v>
      </c>
      <c r="E12" s="32">
        <v>748.13</v>
      </c>
      <c r="F12" s="32">
        <v>295.02</v>
      </c>
      <c r="G12" s="32">
        <v>258.91</v>
      </c>
      <c r="H12" s="33">
        <f>SUM(E12:G12)</f>
        <v>1302.0600000000002</v>
      </c>
      <c r="I12" s="32">
        <v>877.21</v>
      </c>
      <c r="J12" s="32">
        <v>292.8</v>
      </c>
      <c r="K12" s="32">
        <v>495.44</v>
      </c>
      <c r="L12" s="33">
        <f>SUM(I12:K12)</f>
        <v>1665.45</v>
      </c>
      <c r="M12" s="40">
        <v>623.8</v>
      </c>
      <c r="N12" s="40">
        <v>226.8</v>
      </c>
      <c r="O12" s="40">
        <v>624.8</v>
      </c>
      <c r="P12" s="41">
        <f>SUM(M12:O12)</f>
        <v>1475.3999999999999</v>
      </c>
      <c r="Q12" s="40">
        <v>1726.8</v>
      </c>
      <c r="R12" s="40">
        <v>1808.9</v>
      </c>
      <c r="S12" s="40">
        <v>1613.39</v>
      </c>
      <c r="T12" s="41">
        <f>SUM(Q12:S12)</f>
        <v>5149.09</v>
      </c>
      <c r="U12" s="1"/>
    </row>
    <row r="13" spans="1:21" ht="40.5" customHeight="1">
      <c r="A13" s="31" t="s">
        <v>29</v>
      </c>
      <c r="B13" s="35" t="s">
        <v>45</v>
      </c>
      <c r="C13" s="17">
        <v>23901.32</v>
      </c>
      <c r="D13" s="17">
        <f>H13+L13+P13+T13</f>
        <v>23901.32</v>
      </c>
      <c r="E13" s="36">
        <v>1997.7</v>
      </c>
      <c r="F13" s="36">
        <v>1531</v>
      </c>
      <c r="G13" s="36">
        <v>4064.7</v>
      </c>
      <c r="H13" s="33">
        <f>SUM(E13:G13)</f>
        <v>7593.4</v>
      </c>
      <c r="I13" s="32">
        <v>3813.9</v>
      </c>
      <c r="J13" s="32">
        <v>981.1</v>
      </c>
      <c r="K13" s="32">
        <v>1172.3</v>
      </c>
      <c r="L13" s="33">
        <f>SUM(I13:K13)</f>
        <v>5967.3</v>
      </c>
      <c r="M13" s="32">
        <v>1519.3</v>
      </c>
      <c r="N13" s="32">
        <v>2481.62</v>
      </c>
      <c r="O13" s="32">
        <v>1558.1</v>
      </c>
      <c r="P13" s="33">
        <f>SUM(M13:O13)</f>
        <v>5559.02</v>
      </c>
      <c r="Q13" s="32">
        <v>1464.7</v>
      </c>
      <c r="R13" s="32">
        <v>1409.6</v>
      </c>
      <c r="S13" s="32">
        <v>1907.3</v>
      </c>
      <c r="T13" s="33">
        <f>SUM(Q13:S13)</f>
        <v>4781.6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63</v>
      </c>
      <c r="B15" s="35"/>
      <c r="C15" s="17">
        <f>C19+C23</f>
        <v>33970.12</v>
      </c>
      <c r="D15" s="17">
        <f>D19+D23</f>
        <v>33970.119999999995</v>
      </c>
      <c r="E15" s="17">
        <f aca="true" t="shared" si="0" ref="E15:T15">E19+E23</f>
        <v>1757.13</v>
      </c>
      <c r="F15" s="17">
        <f t="shared" si="0"/>
        <v>3663.05</v>
      </c>
      <c r="G15" s="17">
        <f t="shared" si="0"/>
        <v>3155.85</v>
      </c>
      <c r="H15" s="17">
        <f t="shared" si="0"/>
        <v>8576.029999999999</v>
      </c>
      <c r="I15" s="17">
        <f t="shared" si="0"/>
        <v>2866.31</v>
      </c>
      <c r="J15" s="17">
        <f t="shared" si="0"/>
        <v>3729.2</v>
      </c>
      <c r="K15" s="17">
        <f t="shared" si="0"/>
        <v>2798.99</v>
      </c>
      <c r="L15" s="17">
        <f t="shared" si="0"/>
        <v>9394.5</v>
      </c>
      <c r="M15" s="17">
        <f t="shared" si="0"/>
        <v>2856.21</v>
      </c>
      <c r="N15" s="17">
        <f t="shared" si="0"/>
        <v>3063.96</v>
      </c>
      <c r="O15" s="17">
        <f t="shared" si="0"/>
        <v>2825.73</v>
      </c>
      <c r="P15" s="17">
        <f t="shared" si="0"/>
        <v>8745.899999999998</v>
      </c>
      <c r="Q15" s="17">
        <f t="shared" si="0"/>
        <v>2174.9</v>
      </c>
      <c r="R15" s="17">
        <f t="shared" si="0"/>
        <v>2103.95</v>
      </c>
      <c r="S15" s="17">
        <f t="shared" si="0"/>
        <v>2974.84</v>
      </c>
      <c r="T15" s="17">
        <f t="shared" si="0"/>
        <v>7253.689999999999</v>
      </c>
      <c r="U15" s="1"/>
    </row>
    <row r="16" spans="1:21" ht="57" customHeight="1">
      <c r="A16" s="31" t="s">
        <v>31</v>
      </c>
      <c r="B16" s="35"/>
      <c r="C16" s="17">
        <f>C20</f>
        <v>583</v>
      </c>
      <c r="D16" s="17">
        <f aca="true" t="shared" si="1" ref="D16:T16">D20</f>
        <v>583</v>
      </c>
      <c r="E16" s="17">
        <f t="shared" si="1"/>
        <v>145.48</v>
      </c>
      <c r="F16" s="17">
        <f t="shared" si="1"/>
        <v>0</v>
      </c>
      <c r="G16" s="17">
        <f t="shared" si="1"/>
        <v>0</v>
      </c>
      <c r="H16" s="17">
        <f t="shared" si="1"/>
        <v>145.48</v>
      </c>
      <c r="I16" s="17">
        <f t="shared" si="1"/>
        <v>145.48</v>
      </c>
      <c r="J16" s="17">
        <f t="shared" si="1"/>
        <v>0</v>
      </c>
      <c r="K16" s="17">
        <f t="shared" si="1"/>
        <v>0</v>
      </c>
      <c r="L16" s="17">
        <f t="shared" si="1"/>
        <v>145.48</v>
      </c>
      <c r="M16" s="17">
        <f t="shared" si="1"/>
        <v>145.48</v>
      </c>
      <c r="N16" s="17">
        <f t="shared" si="1"/>
        <v>0</v>
      </c>
      <c r="O16" s="17">
        <f t="shared" si="1"/>
        <v>0</v>
      </c>
      <c r="P16" s="17">
        <f t="shared" si="1"/>
        <v>145.48</v>
      </c>
      <c r="Q16" s="17">
        <f t="shared" si="1"/>
        <v>146.56</v>
      </c>
      <c r="R16" s="17">
        <f t="shared" si="1"/>
        <v>0</v>
      </c>
      <c r="S16" s="17">
        <f t="shared" si="1"/>
        <v>0</v>
      </c>
      <c r="T16" s="17">
        <f t="shared" si="1"/>
        <v>146.56</v>
      </c>
      <c r="U16" s="1"/>
    </row>
    <row r="17" spans="1:21" ht="57" customHeight="1">
      <c r="A17" s="31" t="s">
        <v>32</v>
      </c>
      <c r="B17" s="35"/>
      <c r="C17" s="17">
        <f>C21</f>
        <v>11703.7</v>
      </c>
      <c r="D17" s="17">
        <f aca="true" t="shared" si="2" ref="D17:T17">D21</f>
        <v>11703.7</v>
      </c>
      <c r="E17" s="17">
        <f t="shared" si="2"/>
        <v>677.7</v>
      </c>
      <c r="F17" s="17">
        <f t="shared" si="2"/>
        <v>1223.3</v>
      </c>
      <c r="G17" s="17">
        <f t="shared" si="2"/>
        <v>1373.31</v>
      </c>
      <c r="H17" s="17">
        <f t="shared" si="2"/>
        <v>3274.31</v>
      </c>
      <c r="I17" s="17">
        <f t="shared" si="2"/>
        <v>1042.9</v>
      </c>
      <c r="J17" s="17">
        <f t="shared" si="2"/>
        <v>903.98</v>
      </c>
      <c r="K17" s="17">
        <f t="shared" si="2"/>
        <v>788.34</v>
      </c>
      <c r="L17" s="17">
        <f t="shared" si="2"/>
        <v>2735.2200000000003</v>
      </c>
      <c r="M17" s="17">
        <f t="shared" si="2"/>
        <v>1050.88</v>
      </c>
      <c r="N17" s="17">
        <f t="shared" si="2"/>
        <v>849.58</v>
      </c>
      <c r="O17" s="17">
        <f t="shared" si="2"/>
        <v>859.68</v>
      </c>
      <c r="P17" s="17">
        <f t="shared" si="2"/>
        <v>2760.14</v>
      </c>
      <c r="Q17" s="17">
        <f t="shared" si="2"/>
        <v>963.5</v>
      </c>
      <c r="R17" s="17">
        <f t="shared" si="2"/>
        <v>1018.8</v>
      </c>
      <c r="S17" s="17">
        <f t="shared" si="2"/>
        <v>951.73</v>
      </c>
      <c r="T17" s="17">
        <f t="shared" si="2"/>
        <v>2934.0299999999997</v>
      </c>
      <c r="U17" s="1"/>
    </row>
    <row r="18" spans="1:21" ht="19.5" customHeight="1">
      <c r="A18" s="31" t="s">
        <v>33</v>
      </c>
      <c r="B18" s="35"/>
      <c r="C18" s="17">
        <f>C22+C24</f>
        <v>21683.42</v>
      </c>
      <c r="D18" s="17">
        <f aca="true" t="shared" si="3" ref="D18:T18">D22+D24</f>
        <v>21683.419999999995</v>
      </c>
      <c r="E18" s="17">
        <f t="shared" si="3"/>
        <v>933.95</v>
      </c>
      <c r="F18" s="17">
        <f t="shared" si="3"/>
        <v>2439.75</v>
      </c>
      <c r="G18" s="17">
        <f t="shared" si="3"/>
        <v>1782.54</v>
      </c>
      <c r="H18" s="17">
        <f t="shared" si="3"/>
        <v>5156.24</v>
      </c>
      <c r="I18" s="17">
        <f t="shared" si="3"/>
        <v>1677.93</v>
      </c>
      <c r="J18" s="17">
        <f t="shared" si="3"/>
        <v>2825.22</v>
      </c>
      <c r="K18" s="17">
        <f t="shared" si="3"/>
        <v>2010.65</v>
      </c>
      <c r="L18" s="17">
        <f t="shared" si="3"/>
        <v>6513.799999999999</v>
      </c>
      <c r="M18" s="17">
        <f t="shared" si="3"/>
        <v>1659.85</v>
      </c>
      <c r="N18" s="17">
        <f t="shared" si="3"/>
        <v>2214.38</v>
      </c>
      <c r="O18" s="17">
        <f t="shared" si="3"/>
        <v>1966.05</v>
      </c>
      <c r="P18" s="17">
        <f t="shared" si="3"/>
        <v>5840.28</v>
      </c>
      <c r="Q18" s="17">
        <f t="shared" si="3"/>
        <v>1064.84</v>
      </c>
      <c r="R18" s="17">
        <f t="shared" si="3"/>
        <v>1085.15</v>
      </c>
      <c r="S18" s="17">
        <f t="shared" si="3"/>
        <v>2023.11</v>
      </c>
      <c r="T18" s="17">
        <f t="shared" si="3"/>
        <v>4173.099999999999</v>
      </c>
      <c r="U18" s="1"/>
    </row>
    <row r="19" spans="1:21" ht="48.75" customHeight="1">
      <c r="A19" s="11" t="s">
        <v>62</v>
      </c>
      <c r="B19" s="29" t="s">
        <v>47</v>
      </c>
      <c r="C19" s="13">
        <v>33493.32</v>
      </c>
      <c r="D19" s="13">
        <f>H19+L19+P19+T19</f>
        <v>33493.31999999999</v>
      </c>
      <c r="E19" s="33">
        <v>1757.13</v>
      </c>
      <c r="F19" s="33">
        <v>3663.05</v>
      </c>
      <c r="G19" s="33">
        <v>3155.85</v>
      </c>
      <c r="H19" s="33">
        <f>SUM(H20:H22)</f>
        <v>8576.029999999999</v>
      </c>
      <c r="I19" s="33">
        <v>2866.31</v>
      </c>
      <c r="J19" s="33">
        <v>3729.2</v>
      </c>
      <c r="K19" s="33">
        <v>2798.99</v>
      </c>
      <c r="L19" s="33">
        <f>SUM(L20:L22)</f>
        <v>9394.5</v>
      </c>
      <c r="M19" s="33">
        <v>2856.21</v>
      </c>
      <c r="N19" s="33">
        <v>3063.96</v>
      </c>
      <c r="O19" s="33">
        <v>2348.93</v>
      </c>
      <c r="P19" s="33">
        <f>SUM(P20:P22)</f>
        <v>8269.099999999999</v>
      </c>
      <c r="Q19" s="33">
        <v>2174.9</v>
      </c>
      <c r="R19" s="33">
        <v>2103.95</v>
      </c>
      <c r="S19" s="33">
        <v>2974.84</v>
      </c>
      <c r="T19" s="33">
        <f>SUM(T20:T22)</f>
        <v>7253.689999999999</v>
      </c>
      <c r="U19" s="18"/>
    </row>
    <row r="20" spans="1:21" ht="38.25" customHeight="1">
      <c r="A20" s="31" t="s">
        <v>31</v>
      </c>
      <c r="B20" s="38" t="s">
        <v>48</v>
      </c>
      <c r="C20" s="17">
        <v>583</v>
      </c>
      <c r="D20" s="13">
        <f>H20+L20+P20+T20</f>
        <v>583</v>
      </c>
      <c r="E20" s="32">
        <v>145.48</v>
      </c>
      <c r="F20" s="32">
        <v>0</v>
      </c>
      <c r="G20" s="32">
        <v>0</v>
      </c>
      <c r="H20" s="33">
        <f>SUM(E20:G20)</f>
        <v>145.48</v>
      </c>
      <c r="I20" s="32">
        <v>145.48</v>
      </c>
      <c r="J20" s="32">
        <v>0</v>
      </c>
      <c r="K20" s="32">
        <v>0</v>
      </c>
      <c r="L20" s="33">
        <f>SUM(I20:K20)</f>
        <v>145.48</v>
      </c>
      <c r="M20" s="32">
        <v>145.48</v>
      </c>
      <c r="N20" s="32">
        <v>0</v>
      </c>
      <c r="O20" s="32">
        <v>0</v>
      </c>
      <c r="P20" s="33">
        <f>SUM(M20:O20)</f>
        <v>145.48</v>
      </c>
      <c r="Q20" s="32">
        <v>146.56</v>
      </c>
      <c r="R20" s="32">
        <v>0</v>
      </c>
      <c r="S20" s="32">
        <v>0</v>
      </c>
      <c r="T20" s="33">
        <f>SUM(Q20:S20)</f>
        <v>146.56</v>
      </c>
      <c r="U20" s="18"/>
    </row>
    <row r="21" spans="1:21" ht="114.75" customHeight="1">
      <c r="A21" s="31" t="s">
        <v>32</v>
      </c>
      <c r="B21" s="38" t="s">
        <v>49</v>
      </c>
      <c r="C21" s="17">
        <v>11703.7</v>
      </c>
      <c r="D21" s="13">
        <f>H21+L21+P21+T21</f>
        <v>11703.7</v>
      </c>
      <c r="E21" s="32">
        <v>677.7</v>
      </c>
      <c r="F21" s="32">
        <v>1223.3</v>
      </c>
      <c r="G21" s="32">
        <v>1373.31</v>
      </c>
      <c r="H21" s="33">
        <f>SUM(E21:G21)</f>
        <v>3274.31</v>
      </c>
      <c r="I21" s="32">
        <v>1042.9</v>
      </c>
      <c r="J21" s="32">
        <v>903.98</v>
      </c>
      <c r="K21" s="32">
        <v>788.34</v>
      </c>
      <c r="L21" s="33">
        <f>SUM(I21:K21)</f>
        <v>2735.2200000000003</v>
      </c>
      <c r="M21" s="32">
        <v>1050.88</v>
      </c>
      <c r="N21" s="32">
        <v>849.58</v>
      </c>
      <c r="O21" s="32">
        <v>859.68</v>
      </c>
      <c r="P21" s="33">
        <f>SUM(M21:O21)</f>
        <v>2760.14</v>
      </c>
      <c r="Q21" s="32">
        <v>963.5</v>
      </c>
      <c r="R21" s="32">
        <v>1018.8</v>
      </c>
      <c r="S21" s="32">
        <v>951.73</v>
      </c>
      <c r="T21" s="33">
        <f>SUM(Q21:S21)</f>
        <v>2934.0299999999997</v>
      </c>
      <c r="U21" s="1"/>
    </row>
    <row r="22" spans="1:21" ht="14.25" customHeight="1">
      <c r="A22" s="31" t="s">
        <v>33</v>
      </c>
      <c r="B22" s="38" t="s">
        <v>50</v>
      </c>
      <c r="C22" s="17">
        <v>21206.62</v>
      </c>
      <c r="D22" s="13">
        <f>H22+L22+P22+T22</f>
        <v>21206.619999999995</v>
      </c>
      <c r="E22" s="17">
        <v>933.95</v>
      </c>
      <c r="F22" s="17">
        <v>2439.75</v>
      </c>
      <c r="G22" s="17">
        <v>1782.54</v>
      </c>
      <c r="H22" s="13">
        <f>SUM(E22:G22)</f>
        <v>5156.24</v>
      </c>
      <c r="I22" s="17">
        <v>1677.93</v>
      </c>
      <c r="J22" s="17">
        <v>2825.22</v>
      </c>
      <c r="K22" s="17">
        <v>2010.65</v>
      </c>
      <c r="L22" s="13">
        <f>SUM(I22:K22)</f>
        <v>6513.799999999999</v>
      </c>
      <c r="M22" s="17">
        <v>1659.85</v>
      </c>
      <c r="N22" s="17">
        <v>2214.38</v>
      </c>
      <c r="O22" s="17">
        <v>1489.25</v>
      </c>
      <c r="P22" s="13">
        <f>SUM(M22:O22)</f>
        <v>5363.48</v>
      </c>
      <c r="Q22" s="17">
        <v>1064.84</v>
      </c>
      <c r="R22" s="17">
        <v>1085.15</v>
      </c>
      <c r="S22" s="17">
        <v>2023.11</v>
      </c>
      <c r="T22" s="13">
        <f>SUM(Q22:S22)</f>
        <v>4173.099999999999</v>
      </c>
      <c r="U22" s="1"/>
    </row>
    <row r="23" spans="1:21" ht="14.25" customHeight="1">
      <c r="A23" s="31" t="s">
        <v>59</v>
      </c>
      <c r="B23" s="38"/>
      <c r="C23" s="17">
        <v>476.8</v>
      </c>
      <c r="D23" s="13">
        <v>476.8</v>
      </c>
      <c r="E23" s="17"/>
      <c r="F23" s="17"/>
      <c r="G23" s="17"/>
      <c r="H23" s="13"/>
      <c r="I23" s="17"/>
      <c r="J23" s="17"/>
      <c r="K23" s="17"/>
      <c r="L23" s="13"/>
      <c r="M23" s="17"/>
      <c r="N23" s="17"/>
      <c r="O23" s="17">
        <v>476.8</v>
      </c>
      <c r="P23" s="13">
        <v>476.8</v>
      </c>
      <c r="Q23" s="17"/>
      <c r="R23" s="17"/>
      <c r="S23" s="17"/>
      <c r="T23" s="13"/>
      <c r="U23" s="1"/>
    </row>
    <row r="24" spans="1:21" ht="14.25" customHeight="1">
      <c r="A24" s="31" t="s">
        <v>60</v>
      </c>
      <c r="B24" s="38" t="s">
        <v>61</v>
      </c>
      <c r="C24" s="17">
        <v>476.8</v>
      </c>
      <c r="D24" s="13">
        <v>476.8</v>
      </c>
      <c r="E24" s="17"/>
      <c r="F24" s="17"/>
      <c r="G24" s="17"/>
      <c r="H24" s="13"/>
      <c r="I24" s="17"/>
      <c r="J24" s="17"/>
      <c r="K24" s="17"/>
      <c r="L24" s="13"/>
      <c r="M24" s="17"/>
      <c r="N24" s="17"/>
      <c r="O24" s="17">
        <v>476.8</v>
      </c>
      <c r="P24" s="13">
        <v>476.8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0</v>
      </c>
      <c r="D25" s="13">
        <f t="shared" si="4"/>
        <v>0</v>
      </c>
      <c r="E25" s="13">
        <f t="shared" si="4"/>
        <v>988.6999999999998</v>
      </c>
      <c r="F25" s="13">
        <f t="shared" si="4"/>
        <v>-1837.0300000000002</v>
      </c>
      <c r="G25" s="13">
        <f t="shared" si="4"/>
        <v>1167.7599999999998</v>
      </c>
      <c r="H25" s="13">
        <f t="shared" si="4"/>
        <v>319.4300000000003</v>
      </c>
      <c r="I25" s="13">
        <f t="shared" si="4"/>
        <v>1824.7999999999997</v>
      </c>
      <c r="J25" s="13">
        <f t="shared" si="4"/>
        <v>-2455.2999999999997</v>
      </c>
      <c r="K25" s="13">
        <f t="shared" si="4"/>
        <v>-1131.2499999999998</v>
      </c>
      <c r="L25" s="13">
        <f t="shared" si="4"/>
        <v>-1761.75</v>
      </c>
      <c r="M25" s="13">
        <f t="shared" si="4"/>
        <v>-713.1100000000001</v>
      </c>
      <c r="N25" s="13">
        <f t="shared" si="4"/>
        <v>-355.53999999999996</v>
      </c>
      <c r="O25" s="13">
        <f t="shared" si="4"/>
        <v>-166.02999999999975</v>
      </c>
      <c r="P25" s="13">
        <f t="shared" si="4"/>
        <v>-1234.6799999999985</v>
      </c>
      <c r="Q25" s="13">
        <f t="shared" si="4"/>
        <v>1016.5999999999999</v>
      </c>
      <c r="R25" s="13">
        <f t="shared" si="4"/>
        <v>1114.5500000000002</v>
      </c>
      <c r="S25" s="13">
        <f t="shared" si="4"/>
        <v>545.8499999999999</v>
      </c>
      <c r="T25" s="13">
        <f t="shared" si="4"/>
        <v>2677.000000000002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988.6999999999998</v>
      </c>
      <c r="F27" s="13">
        <f aca="true" t="shared" si="5" ref="F27:P27">F25+F14-F26</f>
        <v>-1837.0300000000002</v>
      </c>
      <c r="G27" s="13">
        <f t="shared" si="5"/>
        <v>1167.7599999999998</v>
      </c>
      <c r="H27" s="13">
        <f t="shared" si="5"/>
        <v>319.4300000000003</v>
      </c>
      <c r="I27" s="13">
        <f>I25+I14-I26</f>
        <v>1824.7999999999997</v>
      </c>
      <c r="J27" s="13">
        <f t="shared" si="5"/>
        <v>-2455.2999999999997</v>
      </c>
      <c r="K27" s="13">
        <f>K25+K14-K26</f>
        <v>-1131.2499999999998</v>
      </c>
      <c r="L27" s="13">
        <f t="shared" si="5"/>
        <v>-1761.75</v>
      </c>
      <c r="M27" s="13">
        <f t="shared" si="5"/>
        <v>-713.1100000000001</v>
      </c>
      <c r="N27" s="13">
        <f t="shared" si="5"/>
        <v>-355.53999999999996</v>
      </c>
      <c r="O27" s="13">
        <f t="shared" si="5"/>
        <v>-166.02999999999975</v>
      </c>
      <c r="P27" s="13">
        <f t="shared" si="5"/>
        <v>-1234.6799999999985</v>
      </c>
      <c r="Q27" s="13">
        <f>Q25+Q14-Q26</f>
        <v>1016.5999999999999</v>
      </c>
      <c r="R27" s="13">
        <f>R25+R14-R26</f>
        <v>1114.5500000000002</v>
      </c>
      <c r="S27" s="13">
        <f>S25+S14-S26</f>
        <v>545.8499999999999</v>
      </c>
      <c r="T27" s="13">
        <f>T25+T14-T26</f>
        <v>2677.000000000002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960.35</v>
      </c>
      <c r="E28" s="15">
        <v>960.35</v>
      </c>
      <c r="F28" s="17">
        <f>E29</f>
        <v>1949.0499999999997</v>
      </c>
      <c r="G28" s="17">
        <f>F29</f>
        <v>112.01999999999953</v>
      </c>
      <c r="H28" s="16">
        <f>E28</f>
        <v>960.35</v>
      </c>
      <c r="I28" s="13">
        <f>H29</f>
        <v>1279.7800000000002</v>
      </c>
      <c r="J28" s="13">
        <f>I29</f>
        <v>3104.58</v>
      </c>
      <c r="K28" s="13">
        <f>J29</f>
        <v>649.2800000000002</v>
      </c>
      <c r="L28" s="13">
        <f>I28</f>
        <v>1279.7800000000002</v>
      </c>
      <c r="M28" s="13">
        <f>L29</f>
        <v>-481.9699999999998</v>
      </c>
      <c r="N28" s="13">
        <f>M29</f>
        <v>-1195.08</v>
      </c>
      <c r="O28" s="13">
        <f>N29</f>
        <v>-1550.62</v>
      </c>
      <c r="P28" s="13">
        <f>M28</f>
        <v>-481.9699999999998</v>
      </c>
      <c r="Q28" s="13">
        <f>P29</f>
        <v>-1716.6499999999983</v>
      </c>
      <c r="R28" s="13">
        <f>Q29</f>
        <v>-700.0499999999984</v>
      </c>
      <c r="S28" s="13">
        <f>R29</f>
        <v>414.5000000000018</v>
      </c>
      <c r="T28" s="16">
        <f>Q28</f>
        <v>-1716.6499999999983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960.3500000000035</v>
      </c>
      <c r="E29" s="17">
        <f>E27+E28</f>
        <v>1949.0499999999997</v>
      </c>
      <c r="F29" s="17">
        <f>F27+F28</f>
        <v>112.01999999999953</v>
      </c>
      <c r="G29" s="17">
        <f>G27+G28</f>
        <v>1279.7799999999993</v>
      </c>
      <c r="H29" s="17">
        <f>H27+H28</f>
        <v>1279.7800000000002</v>
      </c>
      <c r="I29" s="17">
        <f aca="true" t="shared" si="6" ref="I29:R29">I27+I28</f>
        <v>3104.58</v>
      </c>
      <c r="J29" s="17">
        <f t="shared" si="6"/>
        <v>649.2800000000002</v>
      </c>
      <c r="K29" s="17">
        <f>K27+K28</f>
        <v>-481.9699999999996</v>
      </c>
      <c r="L29" s="17">
        <f>L27+L28</f>
        <v>-481.9699999999998</v>
      </c>
      <c r="M29" s="17">
        <f t="shared" si="6"/>
        <v>-1195.08</v>
      </c>
      <c r="N29" s="17">
        <f t="shared" si="6"/>
        <v>-1550.62</v>
      </c>
      <c r="O29" s="17">
        <f t="shared" si="6"/>
        <v>-1716.6499999999996</v>
      </c>
      <c r="P29" s="17">
        <f t="shared" si="6"/>
        <v>-1716.6499999999983</v>
      </c>
      <c r="Q29" s="17">
        <f t="shared" si="6"/>
        <v>-700.0499999999984</v>
      </c>
      <c r="R29" s="17">
        <f t="shared" si="6"/>
        <v>414.5000000000018</v>
      </c>
      <c r="S29" s="17">
        <f>S27+S28</f>
        <v>960.3500000000017</v>
      </c>
      <c r="T29" s="17">
        <f>T27+T28</f>
        <v>960.3500000000035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-988.6999999999997</v>
      </c>
      <c r="F30" s="17">
        <f aca="true" t="shared" si="7" ref="F30:T30">F28-F29</f>
        <v>1837.0300000000002</v>
      </c>
      <c r="G30" s="17">
        <f t="shared" si="7"/>
        <v>-1167.7599999999998</v>
      </c>
      <c r="H30" s="17">
        <f t="shared" si="7"/>
        <v>-319.4300000000002</v>
      </c>
      <c r="I30" s="17">
        <f t="shared" si="7"/>
        <v>-1824.7999999999997</v>
      </c>
      <c r="J30" s="17">
        <f t="shared" si="7"/>
        <v>2455.2999999999997</v>
      </c>
      <c r="K30" s="17">
        <f t="shared" si="7"/>
        <v>1131.2499999999998</v>
      </c>
      <c r="L30" s="17">
        <f>L28-L29</f>
        <v>1761.75</v>
      </c>
      <c r="M30" s="17">
        <f>M28-M29</f>
        <v>713.1100000000001</v>
      </c>
      <c r="N30" s="17">
        <f t="shared" si="7"/>
        <v>355.53999999999996</v>
      </c>
      <c r="O30" s="17">
        <f t="shared" si="7"/>
        <v>166.02999999999975</v>
      </c>
      <c r="P30" s="17">
        <f t="shared" si="7"/>
        <v>1234.6799999999985</v>
      </c>
      <c r="Q30" s="17">
        <f t="shared" si="7"/>
        <v>-1016.5999999999999</v>
      </c>
      <c r="R30" s="17">
        <f t="shared" si="7"/>
        <v>-1114.5500000000002</v>
      </c>
      <c r="S30" s="17">
        <f t="shared" si="7"/>
        <v>-545.8499999999999</v>
      </c>
      <c r="T30" s="17">
        <f t="shared" si="7"/>
        <v>-2677.000000000002</v>
      </c>
      <c r="U30" s="1"/>
    </row>
    <row r="31" spans="1:21" ht="54" customHeight="1">
      <c r="A31" s="24" t="s">
        <v>42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35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 t="s">
        <v>54</v>
      </c>
      <c r="B33" s="58"/>
      <c r="C33" s="58"/>
      <c r="D33" s="58"/>
      <c r="E33" s="58"/>
      <c r="F33" s="58"/>
      <c r="G33" s="58"/>
      <c r="H33" s="58"/>
      <c r="I33" s="60"/>
      <c r="J33" s="62"/>
      <c r="K33" s="64" t="s">
        <v>55</v>
      </c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43600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2019-04-24T06:35:20Z</cp:lastPrinted>
  <dcterms:created xsi:type="dcterms:W3CDTF">2014-02-13T05:24:36Z</dcterms:created>
  <dcterms:modified xsi:type="dcterms:W3CDTF">2019-05-21T08:03:56Z</dcterms:modified>
  <cp:category/>
  <cp:version/>
  <cp:contentType/>
  <cp:contentStatus/>
</cp:coreProperties>
</file>