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<sst xmlns="http://schemas.openxmlformats.org/spreadsheetml/2006/main" count="88" uniqueCount="69">
  <si>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</si>
  <si>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</si>
  <si>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</si>
  <si>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</si>
  <si>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</si>
  <si>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</si>
  <si>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</si>
  <si>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</si>
  <si>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</si>
  <si>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</si>
  <si>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</si>
  <si>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</si>
  <si>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</si>
  <si>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</si>
  <si>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</si>
  <si>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</si>
  <si>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</si>
  <si>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</si>
  <si>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</si>
  <si>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</si>
  <si>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</si>
  <si>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</si>
  <si>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</si>
  <si>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</si>
  <si>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</si>
  <si>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</si>
  <si>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</si>
  <si>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</si>
  <si>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</si>
  <si>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</si>
  <si>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</si>
  <si>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</si>
  <si>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</si>
  <si>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</si>
  <si>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</si>
  <si>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</si>
  <si>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</si>
  <si>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</si>
  <si>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</si>
  <si>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</si>
  <si>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</si>
  <si>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</si>
  <si>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</si>
  <si>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</si>
  <si>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</si>
  <si>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</si>
  <si>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</si>
  <si>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</si>
  <si>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</si>
  <si>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</si>
  <si>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</si>
  <si>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</si>
  <si>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</si>
  <si>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</si>
  <si>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</si>
  <si>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</si>
  <si>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</si>
  <si>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</si>
  <si>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</si>
  <si>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</si>
  <si>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</si>
  <si>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</si>
  <si>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</si>
  <si>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</si>
  <si>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</si>
  <si>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</si>
  <si>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</si>
  <si>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</si>
  <si>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01.02. 2019 год)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</si>
</sst>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68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355535.039</v>
      </c>
      <c r="D10" s="11">
        <f>D12+D13</f>
        <v>355535.04</v>
      </c>
      <c r="E10" s="11">
        <v>34265</v>
      </c>
      <c r="F10" s="11">
        <v>23747.48</v>
      </c>
      <c r="G10" s="11">
        <v>33312.06</v>
      </c>
      <c r="H10" s="11">
        <f>H12+H13</f>
        <v>91324.54</v>
      </c>
      <c r="I10" s="11">
        <v>30092.62</v>
      </c>
      <c r="J10" s="11">
        <v>33889.9</v>
      </c>
      <c r="K10" s="11">
        <v>36130.7</v>
      </c>
      <c r="L10" s="11">
        <f>L12+L13</f>
        <v>100113.22</v>
      </c>
      <c r="M10" s="11">
        <v>30937.22</v>
      </c>
      <c r="N10" s="11">
        <v>23158.1</v>
      </c>
      <c r="O10" s="11">
        <v>27609.7</v>
      </c>
      <c r="P10" s="11">
        <f>P12+P13</f>
        <v>81705.02</v>
      </c>
      <c r="Q10" s="11">
        <v>28784.24</v>
      </c>
      <c r="R10" s="11">
        <v>26633.4</v>
      </c>
      <c r="S10" s="11">
        <v>26974.74</v>
      </c>
      <c r="T10" s="11">
        <f>T12+T13</f>
        <v>82392.26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61295</v>
      </c>
      <c r="D12" s="10">
        <f>H12+L12+P12+T12</f>
        <v>61295</v>
      </c>
      <c r="E12" s="10">
        <v>4484.53</v>
      </c>
      <c r="F12" s="10">
        <v>5749.81</v>
      </c>
      <c r="G12" s="10">
        <v>5057.92</v>
      </c>
      <c r="H12" s="11">
        <f>SUM(E12:G12)</f>
        <v>15292.26</v>
      </c>
      <c r="I12" s="10">
        <v>5668</v>
      </c>
      <c r="J12" s="10">
        <v>6161.3</v>
      </c>
      <c r="K12" s="25">
        <v>4744.4</v>
      </c>
      <c r="L12" s="11">
        <f>SUM(I12:K12)</f>
        <v>16573.699999999997</v>
      </c>
      <c r="M12" s="25">
        <v>5522.6</v>
      </c>
      <c r="N12" s="25">
        <v>4637.8</v>
      </c>
      <c r="O12" s="25">
        <v>4729.4</v>
      </c>
      <c r="P12" s="11">
        <f>SUM(M12:O12)</f>
        <v>14889.800000000001</v>
      </c>
      <c r="Q12" s="10">
        <v>5497.1</v>
      </c>
      <c r="R12" s="10">
        <v>4648.3</v>
      </c>
      <c r="S12" s="10">
        <v>4393.84</v>
      </c>
      <c r="T12" s="11">
        <f>SUM(Q12:S12)</f>
        <v>14539.240000000002</v>
      </c>
      <c r="U12" s="1"/>
    </row>
    <row r="13" spans="1:21" ht="28.5" customHeight="1">
      <c r="A13" s="8" t="s">
        <v>29</v>
      </c>
      <c r="B13" s="9" t="s">
        <v>51</v>
      </c>
      <c r="C13" s="10">
        <v>286070.1</v>
      </c>
      <c r="D13" s="10">
        <f>H13+L13+P13+T13</f>
        <v>294240.04</v>
      </c>
      <c r="E13" s="26">
        <v>29780.47</v>
      </c>
      <c r="F13" s="26">
        <v>17997.67</v>
      </c>
      <c r="G13" s="26">
        <v>28254.14</v>
      </c>
      <c r="H13" s="11">
        <f>E13+F13+G13</f>
        <v>76032.28</v>
      </c>
      <c r="I13" s="10">
        <v>24424.62</v>
      </c>
      <c r="J13" s="10">
        <v>27728.6</v>
      </c>
      <c r="K13" s="10">
        <v>31386.3</v>
      </c>
      <c r="L13" s="11">
        <f>I13+J13+K13</f>
        <v>83539.52</v>
      </c>
      <c r="M13" s="10">
        <v>25414.62</v>
      </c>
      <c r="N13" s="10">
        <v>18520.3</v>
      </c>
      <c r="O13" s="10">
        <v>22880.3</v>
      </c>
      <c r="P13" s="11">
        <f>M13+N13+O13</f>
        <v>66815.22</v>
      </c>
      <c r="Q13" s="10">
        <v>23287.02</v>
      </c>
      <c r="R13" s="10">
        <v>21985.1</v>
      </c>
      <c r="S13" s="10">
        <v>22580.9</v>
      </c>
      <c r="T13" s="11">
        <f>Q13+R13+S13</f>
        <v>67853.01999999999</v>
      </c>
      <c r="U13" s="1"/>
    </row>
    <row r="14" spans="1:21" ht="48.75" customHeight="1">
      <c r="A14" s="12" t="s">
        <v>30</v>
      </c>
      <c r="B14" s="13" t="s">
        <v>52</v>
      </c>
      <c r="C14" s="11">
        <v>358126.45</v>
      </c>
      <c r="D14" s="11">
        <f aca="true" t="shared" si="0" ref="D14:T14">SUM(D15:D18)</f>
        <v>358126.44999999995</v>
      </c>
      <c r="E14" s="11">
        <f t="shared" si="0"/>
        <v>25449.11</v>
      </c>
      <c r="F14" s="11">
        <f t="shared" si="0"/>
        <v>32671.1</v>
      </c>
      <c r="G14" s="11">
        <f t="shared" si="0"/>
        <v>34260.86</v>
      </c>
      <c r="H14" s="11">
        <f t="shared" si="0"/>
        <v>92381.07</v>
      </c>
      <c r="I14" s="11">
        <f t="shared" si="0"/>
        <v>32502.260000000002</v>
      </c>
      <c r="J14" s="11">
        <f>SUM(J15:J18)</f>
        <v>30110.28</v>
      </c>
      <c r="K14" s="11">
        <f t="shared" si="0"/>
        <v>37654.58</v>
      </c>
      <c r="L14" s="11">
        <f t="shared" si="0"/>
        <v>100267.12</v>
      </c>
      <c r="M14" s="11">
        <f t="shared" si="0"/>
        <v>28278</v>
      </c>
      <c r="N14" s="11">
        <f t="shared" si="0"/>
        <v>23151.72</v>
      </c>
      <c r="O14" s="11">
        <f t="shared" si="0"/>
        <v>24894.85</v>
      </c>
      <c r="P14" s="11">
        <f t="shared" si="0"/>
        <v>76324.57</v>
      </c>
      <c r="Q14" s="11">
        <f t="shared" si="0"/>
        <v>24880.44</v>
      </c>
      <c r="R14" s="11">
        <f t="shared" si="0"/>
        <v>26550.85</v>
      </c>
      <c r="S14" s="11">
        <f t="shared" si="0"/>
        <v>37722.4</v>
      </c>
      <c r="T14" s="11">
        <f t="shared" si="0"/>
        <v>89153.69</v>
      </c>
      <c r="U14" s="7">
        <f>H14+L14+P14+Q14</f>
        <v>293853.2</v>
      </c>
    </row>
    <row r="15" spans="1:21" ht="29.25" customHeight="1">
      <c r="A15" s="8" t="s">
        <v>31</v>
      </c>
      <c r="B15" s="9" t="s">
        <v>53</v>
      </c>
      <c r="C15" s="11">
        <v>39713.2</v>
      </c>
      <c r="D15" s="11">
        <f aca="true" t="shared" si="1" ref="D15:T15">D32+D21</f>
        <v>39713.2</v>
      </c>
      <c r="E15" s="11">
        <f t="shared" si="1"/>
        <v>4516</v>
      </c>
      <c r="F15" s="11">
        <f t="shared" si="1"/>
        <v>2391</v>
      </c>
      <c r="G15" s="11">
        <f t="shared" si="1"/>
        <v>2882</v>
      </c>
      <c r="H15" s="11">
        <f t="shared" si="1"/>
        <v>9789</v>
      </c>
      <c r="I15" s="11">
        <f t="shared" si="1"/>
        <v>2702</v>
      </c>
      <c r="J15" s="11">
        <f t="shared" si="1"/>
        <v>2703</v>
      </c>
      <c r="K15" s="11">
        <f t="shared" si="1"/>
        <v>2704</v>
      </c>
      <c r="L15" s="11">
        <f t="shared" si="1"/>
        <v>8109</v>
      </c>
      <c r="M15" s="11">
        <f t="shared" si="1"/>
        <v>2702</v>
      </c>
      <c r="N15" s="11">
        <f t="shared" si="1"/>
        <v>2703</v>
      </c>
      <c r="O15" s="11">
        <f t="shared" si="1"/>
        <v>2704</v>
      </c>
      <c r="P15" s="11">
        <f t="shared" si="1"/>
        <v>8109</v>
      </c>
      <c r="Q15" s="11">
        <f t="shared" si="1"/>
        <v>2702</v>
      </c>
      <c r="R15" s="11">
        <f t="shared" si="1"/>
        <v>3143</v>
      </c>
      <c r="S15" s="11">
        <f t="shared" si="1"/>
        <v>7861.2</v>
      </c>
      <c r="T15" s="11">
        <f t="shared" si="1"/>
        <v>13706.2</v>
      </c>
      <c r="U15" s="7"/>
    </row>
    <row r="16" spans="1:21" ht="106.5" customHeight="1">
      <c r="A16" s="8" t="s">
        <v>32</v>
      </c>
      <c r="B16" s="9" t="s">
        <v>54</v>
      </c>
      <c r="C16" s="11">
        <v>194077.11</v>
      </c>
      <c r="D16" s="11">
        <f>D22+D27</f>
        <v>194077.11</v>
      </c>
      <c r="E16" s="11">
        <f aca="true" t="shared" si="2" ref="E16:T16">E22+E27</f>
        <v>14465.73</v>
      </c>
      <c r="F16" s="11">
        <f t="shared" si="2"/>
        <v>18302.1</v>
      </c>
      <c r="G16" s="11">
        <f t="shared" si="2"/>
        <v>20899.77</v>
      </c>
      <c r="H16" s="11">
        <f t="shared" si="2"/>
        <v>53667.6</v>
      </c>
      <c r="I16" s="11">
        <f t="shared" si="2"/>
        <v>16711.95</v>
      </c>
      <c r="J16" s="11">
        <f t="shared" si="2"/>
        <v>20024.84</v>
      </c>
      <c r="K16" s="11">
        <f t="shared" si="2"/>
        <v>18142.74</v>
      </c>
      <c r="L16" s="11">
        <f t="shared" si="2"/>
        <v>54879.53</v>
      </c>
      <c r="M16" s="11">
        <f t="shared" si="2"/>
        <v>10865.54</v>
      </c>
      <c r="N16" s="11">
        <f t="shared" si="2"/>
        <v>9837.75</v>
      </c>
      <c r="O16" s="11">
        <f t="shared" si="2"/>
        <v>14282.45</v>
      </c>
      <c r="P16" s="11">
        <f t="shared" si="2"/>
        <v>34985.74</v>
      </c>
      <c r="Q16" s="11">
        <f t="shared" si="2"/>
        <v>15558.95</v>
      </c>
      <c r="R16" s="11">
        <f t="shared" si="2"/>
        <v>16470.05</v>
      </c>
      <c r="S16" s="11">
        <f t="shared" si="2"/>
        <v>18515.24</v>
      </c>
      <c r="T16" s="11">
        <f t="shared" si="2"/>
        <v>50544.240000000005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2.5</v>
      </c>
      <c r="H17" s="11">
        <f t="shared" si="3"/>
        <v>2.5</v>
      </c>
      <c r="I17" s="11">
        <f t="shared" si="3"/>
        <v>0</v>
      </c>
      <c r="J17" s="11">
        <f t="shared" si="3"/>
        <v>0</v>
      </c>
      <c r="K17" s="11">
        <f t="shared" si="3"/>
        <v>2.5</v>
      </c>
      <c r="L17" s="11">
        <f t="shared" si="3"/>
        <v>2.5</v>
      </c>
      <c r="M17" s="11">
        <f t="shared" si="3"/>
        <v>0</v>
      </c>
      <c r="N17" s="11">
        <f t="shared" si="3"/>
        <v>0</v>
      </c>
      <c r="O17" s="11">
        <f t="shared" si="3"/>
        <v>2.5</v>
      </c>
      <c r="P17" s="11">
        <f t="shared" si="3"/>
        <v>2.5</v>
      </c>
      <c r="Q17" s="11">
        <f t="shared" si="3"/>
        <v>0</v>
      </c>
      <c r="R17" s="11">
        <f t="shared" si="3"/>
        <v>0</v>
      </c>
      <c r="S17" s="11">
        <f t="shared" si="3"/>
        <v>2.5</v>
      </c>
      <c r="T17" s="11">
        <f>T33</f>
        <v>2.5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118391.05</v>
      </c>
      <c r="D18" s="11">
        <f>D23+D25+D28+D34+D30</f>
        <v>124326.13999999998</v>
      </c>
      <c r="E18" s="11">
        <f aca="true" t="shared" si="4" ref="E18:T18">E23+E25+E28+E34</f>
        <v>6467.379999999999</v>
      </c>
      <c r="F18" s="11">
        <f t="shared" si="4"/>
        <v>11978.000000000002</v>
      </c>
      <c r="G18" s="11">
        <f t="shared" si="4"/>
        <v>10476.59</v>
      </c>
      <c r="H18" s="11">
        <f t="shared" si="4"/>
        <v>28921.97</v>
      </c>
      <c r="I18" s="11">
        <f t="shared" si="4"/>
        <v>13088.310000000001</v>
      </c>
      <c r="J18" s="11">
        <f t="shared" si="4"/>
        <v>7382.439999999999</v>
      </c>
      <c r="K18" s="11">
        <f t="shared" si="4"/>
        <v>16805.34</v>
      </c>
      <c r="L18" s="11">
        <f t="shared" si="4"/>
        <v>37276.09</v>
      </c>
      <c r="M18" s="11">
        <f t="shared" si="4"/>
        <v>14710.460000000001</v>
      </c>
      <c r="N18" s="11">
        <f t="shared" si="4"/>
        <v>10610.97</v>
      </c>
      <c r="O18" s="11">
        <f>O23+O25+O28+O34+O30</f>
        <v>7905.9</v>
      </c>
      <c r="P18" s="11">
        <f>P23+P25+P28+P34+P30</f>
        <v>33227.33</v>
      </c>
      <c r="Q18" s="11">
        <f t="shared" si="4"/>
        <v>6619.489999999999</v>
      </c>
      <c r="R18" s="11">
        <f t="shared" si="4"/>
        <v>6937.8</v>
      </c>
      <c r="S18" s="11">
        <f t="shared" si="4"/>
        <v>11343.46</v>
      </c>
      <c r="T18" s="11">
        <f t="shared" si="4"/>
        <v>24900.75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84384.4</v>
      </c>
      <c r="D20" s="29">
        <f>D21+D22+D23</f>
        <v>91160.04999999999</v>
      </c>
      <c r="E20" s="29">
        <v>6051.55</v>
      </c>
      <c r="F20" s="29">
        <v>10966.09</v>
      </c>
      <c r="G20" s="29">
        <v>7961.86</v>
      </c>
      <c r="H20" s="29">
        <f>H22+H23+H21</f>
        <v>24979.5</v>
      </c>
      <c r="I20" s="29">
        <v>7324.01</v>
      </c>
      <c r="J20" s="29">
        <v>5920.95</v>
      </c>
      <c r="K20" s="29">
        <v>10837.78</v>
      </c>
      <c r="L20" s="29">
        <f>L22+L23+L21</f>
        <v>24082.739999999998</v>
      </c>
      <c r="M20" s="29">
        <v>12285.05</v>
      </c>
      <c r="N20" s="29">
        <v>8700.07</v>
      </c>
      <c r="O20" s="29">
        <v>4964.25</v>
      </c>
      <c r="P20" s="29">
        <f>P22+P23+P21</f>
        <v>25949.37</v>
      </c>
      <c r="Q20" s="29">
        <v>4931.39</v>
      </c>
      <c r="R20" s="29">
        <v>5536.6</v>
      </c>
      <c r="S20" s="29">
        <v>5680.45</v>
      </c>
      <c r="T20" s="29">
        <f>T22+T23+T21</f>
        <v>16148.439999999999</v>
      </c>
      <c r="U20" s="7"/>
    </row>
    <row r="21" spans="1:21" ht="27" customHeight="1">
      <c r="A21" s="30" t="s">
        <v>31</v>
      </c>
      <c r="B21" s="28" t="s">
        <v>53</v>
      </c>
      <c r="C21" s="31">
        <v>2340</v>
      </c>
      <c r="D21" s="31">
        <v>2340</v>
      </c>
      <c r="E21" s="31">
        <v>1040</v>
      </c>
      <c r="F21" s="31">
        <v>462</v>
      </c>
      <c r="G21" s="31">
        <v>178</v>
      </c>
      <c r="H21" s="29">
        <f>SUM(E21:G21)</f>
        <v>1680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438</v>
      </c>
      <c r="S21" s="31">
        <v>222</v>
      </c>
      <c r="T21" s="29">
        <f>SUM(Q21:S21)</f>
        <v>660</v>
      </c>
      <c r="U21" s="1"/>
    </row>
    <row r="22" spans="1:22" ht="102">
      <c r="A22" s="30" t="s">
        <v>32</v>
      </c>
      <c r="B22" s="28" t="s">
        <v>54</v>
      </c>
      <c r="C22" s="31">
        <v>17648.63</v>
      </c>
      <c r="D22" s="31">
        <f>H22+L22+P22+T22</f>
        <v>17557.71</v>
      </c>
      <c r="E22" s="31">
        <v>1588.6</v>
      </c>
      <c r="F22" s="31">
        <v>1676.75</v>
      </c>
      <c r="G22" s="31">
        <v>1342.25</v>
      </c>
      <c r="H22" s="29">
        <f>E22+F22+G22</f>
        <v>4607.6</v>
      </c>
      <c r="I22" s="31">
        <v>1331.95</v>
      </c>
      <c r="J22" s="31">
        <v>1784.84</v>
      </c>
      <c r="K22" s="31">
        <v>1628.54</v>
      </c>
      <c r="L22" s="29">
        <f>SUM(I22:K22)</f>
        <v>4745.33</v>
      </c>
      <c r="M22" s="31">
        <v>1312.94</v>
      </c>
      <c r="N22" s="31">
        <v>1345.75</v>
      </c>
      <c r="O22" s="31">
        <v>1350.45</v>
      </c>
      <c r="P22" s="29">
        <f>SUM(M22:O22)</f>
        <v>4009.1400000000003</v>
      </c>
      <c r="Q22" s="31">
        <v>1429.95</v>
      </c>
      <c r="R22" s="31">
        <v>1381.65</v>
      </c>
      <c r="S22" s="31">
        <v>1384.04</v>
      </c>
      <c r="T22" s="29">
        <f>SUM(Q22:S22)</f>
        <v>4195.64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64395.75</v>
      </c>
      <c r="D23" s="31">
        <f>H23+L23+P23+T23</f>
        <v>71262.34</v>
      </c>
      <c r="E23" s="31">
        <v>3422.95</v>
      </c>
      <c r="F23" s="31">
        <v>8827.34</v>
      </c>
      <c r="G23" s="31">
        <v>6441.61</v>
      </c>
      <c r="H23" s="29">
        <f>E23+F23+G23</f>
        <v>18691.9</v>
      </c>
      <c r="I23" s="31">
        <v>5992.06</v>
      </c>
      <c r="J23" s="31">
        <v>4136.11</v>
      </c>
      <c r="K23" s="31">
        <v>9209.24</v>
      </c>
      <c r="L23" s="29">
        <f>SUM(I23:K23)</f>
        <v>19337.41</v>
      </c>
      <c r="M23" s="31">
        <v>10972.11</v>
      </c>
      <c r="N23" s="31">
        <v>7354.32</v>
      </c>
      <c r="O23" s="31">
        <v>3613.8</v>
      </c>
      <c r="P23" s="29">
        <f>SUM(M23:O23)</f>
        <v>21940.23</v>
      </c>
      <c r="Q23" s="31">
        <v>3501.44</v>
      </c>
      <c r="R23" s="31">
        <v>3716.95</v>
      </c>
      <c r="S23" s="31">
        <v>4074.41</v>
      </c>
      <c r="T23" s="29">
        <f>SUM(Q23:S23)</f>
        <v>11292.8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213348.5</v>
      </c>
      <c r="D26" s="29">
        <f>D27+D28</f>
        <v>217334.19999999998</v>
      </c>
      <c r="E26" s="29">
        <v>15505.83</v>
      </c>
      <c r="F26" s="29">
        <v>19034.89</v>
      </c>
      <c r="G26" s="29">
        <v>23037.5</v>
      </c>
      <c r="H26" s="29">
        <f>H27+H28</f>
        <v>57578.22</v>
      </c>
      <c r="I26" s="29">
        <v>21921.3</v>
      </c>
      <c r="J26" s="29">
        <v>20837.18</v>
      </c>
      <c r="K26" s="29">
        <v>23328.7</v>
      </c>
      <c r="L26" s="29">
        <f>I26+J26+K26</f>
        <v>66087.18</v>
      </c>
      <c r="M26" s="29">
        <v>12356.7</v>
      </c>
      <c r="N26" s="29">
        <v>11103.1</v>
      </c>
      <c r="O26" s="29">
        <v>15669.1</v>
      </c>
      <c r="P26" s="29">
        <f>P27+P28</f>
        <v>39128.899999999994</v>
      </c>
      <c r="Q26" s="29">
        <v>16692.1</v>
      </c>
      <c r="R26" s="29">
        <v>17754.3</v>
      </c>
      <c r="S26" s="29">
        <v>20093.5</v>
      </c>
      <c r="T26" s="29">
        <f>T27+T28</f>
        <v>54539.9</v>
      </c>
      <c r="U26" s="7"/>
      <c r="V26" s="14"/>
    </row>
    <row r="27" spans="1:22" ht="102">
      <c r="A27" s="30" t="s">
        <v>32</v>
      </c>
      <c r="B27" s="28" t="s">
        <v>54</v>
      </c>
      <c r="C27" s="31">
        <v>176537.4</v>
      </c>
      <c r="D27" s="31">
        <f>H27+L27+P27+T27</f>
        <v>176519.4</v>
      </c>
      <c r="E27" s="31">
        <v>12877.13</v>
      </c>
      <c r="F27" s="31">
        <v>16625.35</v>
      </c>
      <c r="G27" s="31">
        <v>19557.52</v>
      </c>
      <c r="H27" s="29">
        <f>E27+F27+G27</f>
        <v>49060</v>
      </c>
      <c r="I27" s="31">
        <v>15380</v>
      </c>
      <c r="J27" s="31">
        <v>18240</v>
      </c>
      <c r="K27" s="31">
        <v>16514.2</v>
      </c>
      <c r="L27" s="29">
        <f>I27+J27+K27</f>
        <v>50134.2</v>
      </c>
      <c r="M27" s="31">
        <v>9552.6</v>
      </c>
      <c r="N27" s="31">
        <v>8492</v>
      </c>
      <c r="O27" s="31">
        <v>12932</v>
      </c>
      <c r="P27" s="29">
        <f>SUM(M27:O27)</f>
        <v>30976.6</v>
      </c>
      <c r="Q27" s="31">
        <v>14129</v>
      </c>
      <c r="R27" s="31">
        <v>15088.4</v>
      </c>
      <c r="S27" s="31">
        <v>17131.2</v>
      </c>
      <c r="T27" s="29">
        <f>SUM(Q27:S27)</f>
        <v>46348.600000000006</v>
      </c>
      <c r="U27" s="7"/>
      <c r="V27" s="14"/>
    </row>
    <row r="28" spans="1:21" ht="15.75" customHeight="1">
      <c r="A28" s="30" t="s">
        <v>34</v>
      </c>
      <c r="B28" s="28" t="s">
        <v>56</v>
      </c>
      <c r="C28" s="31">
        <v>36811.1</v>
      </c>
      <c r="D28" s="31">
        <f>H28+L28+P28+T28</f>
        <v>40814.799999999996</v>
      </c>
      <c r="E28" s="31">
        <v>2628.7</v>
      </c>
      <c r="F28" s="31">
        <v>2409.54</v>
      </c>
      <c r="G28" s="31">
        <v>3479.98</v>
      </c>
      <c r="H28" s="29">
        <f>E28+F28+G28</f>
        <v>8518.22</v>
      </c>
      <c r="I28" s="31">
        <v>6541.3</v>
      </c>
      <c r="J28" s="31">
        <v>2597.18</v>
      </c>
      <c r="K28" s="31">
        <v>6814.5</v>
      </c>
      <c r="L28" s="29">
        <f>I28+J28+K28</f>
        <v>15952.98</v>
      </c>
      <c r="M28" s="31">
        <v>2804.1</v>
      </c>
      <c r="N28" s="31">
        <v>2611.1</v>
      </c>
      <c r="O28" s="31">
        <v>2737.1</v>
      </c>
      <c r="P28" s="29">
        <f>SUM(M28:O28)</f>
        <v>8152.299999999999</v>
      </c>
      <c r="Q28" s="31">
        <f>Q26-Q27</f>
        <v>2563.0999999999985</v>
      </c>
      <c r="R28" s="31">
        <v>2665.9</v>
      </c>
      <c r="S28" s="31">
        <v>2962.3</v>
      </c>
      <c r="T28" s="29">
        <f>SUM(Q28:S28)</f>
        <v>8191.299999999998</v>
      </c>
      <c r="U28" s="1"/>
    </row>
    <row r="29" spans="1:21" ht="28.5" customHeight="1">
      <c r="A29" s="34" t="s">
        <v>66</v>
      </c>
      <c r="B29" s="28"/>
      <c r="C29" s="31">
        <v>1000</v>
      </c>
      <c r="D29" s="31">
        <v>1000</v>
      </c>
      <c r="E29" s="31"/>
      <c r="F29" s="31"/>
      <c r="G29" s="31"/>
      <c r="H29" s="29"/>
      <c r="I29" s="31"/>
      <c r="J29" s="31"/>
      <c r="K29" s="31"/>
      <c r="L29" s="29"/>
      <c r="M29" s="31"/>
      <c r="N29" s="31"/>
      <c r="O29" s="31">
        <v>1000</v>
      </c>
      <c r="P29" s="29">
        <v>1000</v>
      </c>
      <c r="Q29" s="31"/>
      <c r="R29" s="31"/>
      <c r="S29" s="31"/>
      <c r="T29" s="29"/>
      <c r="U29" s="1"/>
    </row>
    <row r="30" spans="1:21" ht="15.75" customHeight="1">
      <c r="A30" s="30" t="s">
        <v>34</v>
      </c>
      <c r="B30" s="28" t="s">
        <v>56</v>
      </c>
      <c r="C30" s="31">
        <v>10000</v>
      </c>
      <c r="D30" s="31">
        <v>1000</v>
      </c>
      <c r="E30" s="31"/>
      <c r="F30" s="31"/>
      <c r="G30" s="31"/>
      <c r="H30" s="29"/>
      <c r="I30" s="31"/>
      <c r="J30" s="31"/>
      <c r="K30" s="31"/>
      <c r="L30" s="29"/>
      <c r="M30" s="31"/>
      <c r="N30" s="31"/>
      <c r="O30" s="31">
        <v>1000</v>
      </c>
      <c r="P30" s="29">
        <v>1000</v>
      </c>
      <c r="Q30" s="31"/>
      <c r="R30" s="31"/>
      <c r="S30" s="31"/>
      <c r="T30" s="29"/>
      <c r="U30" s="1"/>
    </row>
    <row r="31" spans="1:21" ht="54.75" customHeight="1">
      <c r="A31" s="27" t="s">
        <v>39</v>
      </c>
      <c r="B31" s="28"/>
      <c r="C31" s="29">
        <v>48632.2</v>
      </c>
      <c r="D31" s="29">
        <v>48632.2</v>
      </c>
      <c r="E31" s="29">
        <v>3891.73</v>
      </c>
      <c r="F31" s="29">
        <v>2670.12</v>
      </c>
      <c r="G31" s="29">
        <v>3261.5</v>
      </c>
      <c r="H31" s="29">
        <f>SUM(H32:H34)</f>
        <v>9823.35</v>
      </c>
      <c r="I31" s="29">
        <v>3256.95</v>
      </c>
      <c r="J31" s="29">
        <v>3352.15</v>
      </c>
      <c r="K31" s="29">
        <v>3488.1</v>
      </c>
      <c r="L31" s="29">
        <f>I31+J31+K31</f>
        <v>10097.2</v>
      </c>
      <c r="M31" s="29">
        <v>3636.25</v>
      </c>
      <c r="N31" s="29">
        <v>3348.55</v>
      </c>
      <c r="O31" s="29">
        <v>3261.5</v>
      </c>
      <c r="P31" s="29">
        <f>SUM(P32:P34)</f>
        <v>10246.3</v>
      </c>
      <c r="Q31" s="29">
        <v>3256.95</v>
      </c>
      <c r="R31" s="29">
        <v>3259.95</v>
      </c>
      <c r="S31" s="29">
        <v>11948.45</v>
      </c>
      <c r="T31" s="29">
        <f>SUM(T32:T34)</f>
        <v>18465.35</v>
      </c>
      <c r="U31" s="7"/>
    </row>
    <row r="32" spans="1:21" ht="33" customHeight="1">
      <c r="A32" s="30" t="s">
        <v>31</v>
      </c>
      <c r="B32" s="28" t="s">
        <v>53</v>
      </c>
      <c r="C32" s="31">
        <v>32438</v>
      </c>
      <c r="D32" s="31">
        <f>H32+L32+P32+T32</f>
        <v>37373.2</v>
      </c>
      <c r="E32" s="31">
        <v>3476</v>
      </c>
      <c r="F32" s="31">
        <v>1929</v>
      </c>
      <c r="G32" s="31">
        <v>2704</v>
      </c>
      <c r="H32" s="29">
        <f>SUM(E32:G32)</f>
        <v>8109</v>
      </c>
      <c r="I32" s="31">
        <v>2702</v>
      </c>
      <c r="J32" s="31">
        <v>2703</v>
      </c>
      <c r="K32" s="31">
        <v>2704</v>
      </c>
      <c r="L32" s="29">
        <f>I32+J32+K32</f>
        <v>8109</v>
      </c>
      <c r="M32" s="31">
        <v>2702</v>
      </c>
      <c r="N32" s="31">
        <v>2703</v>
      </c>
      <c r="O32" s="31">
        <v>2704</v>
      </c>
      <c r="P32" s="29">
        <f>SUM(M32:O32)</f>
        <v>8109</v>
      </c>
      <c r="Q32" s="31">
        <v>2702</v>
      </c>
      <c r="R32" s="31">
        <v>2705</v>
      </c>
      <c r="S32" s="31">
        <v>7639.2</v>
      </c>
      <c r="T32" s="29">
        <f>SUM(Q32:S32)</f>
        <v>13046.2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2.5</v>
      </c>
      <c r="H33" s="29">
        <f>SUM(E33:G33)</f>
        <v>2.5</v>
      </c>
      <c r="I33" s="31">
        <v>0</v>
      </c>
      <c r="J33" s="31">
        <v>0</v>
      </c>
      <c r="K33" s="31">
        <v>2.5</v>
      </c>
      <c r="L33" s="29">
        <f>SUM(I33:K33)</f>
        <v>2.5</v>
      </c>
      <c r="M33" s="31">
        <v>0</v>
      </c>
      <c r="N33" s="31">
        <v>0</v>
      </c>
      <c r="O33" s="31">
        <v>2.5</v>
      </c>
      <c r="P33" s="29">
        <f>SUM(M33:O33)</f>
        <v>2.5</v>
      </c>
      <c r="Q33" s="31">
        <v>0</v>
      </c>
      <c r="R33" s="31">
        <v>0</v>
      </c>
      <c r="S33" s="31">
        <v>2.5</v>
      </c>
      <c r="T33" s="29">
        <f>SUM(Q33:S33)</f>
        <v>2.5</v>
      </c>
      <c r="U33" s="1"/>
    </row>
    <row r="34" spans="1:21" ht="18" customHeight="1">
      <c r="A34" s="30" t="s">
        <v>34</v>
      </c>
      <c r="B34" s="28" t="s">
        <v>56</v>
      </c>
      <c r="C34" s="31">
        <v>16184.2</v>
      </c>
      <c r="D34" s="31">
        <f>H34++L34+P34+T34</f>
        <v>11249</v>
      </c>
      <c r="E34" s="31">
        <v>415.73</v>
      </c>
      <c r="F34" s="31">
        <v>741.12</v>
      </c>
      <c r="G34" s="31">
        <v>555</v>
      </c>
      <c r="H34" s="29">
        <f>SUM(E34:G34)</f>
        <v>1711.85</v>
      </c>
      <c r="I34" s="31">
        <v>554.95</v>
      </c>
      <c r="J34" s="31">
        <v>649.15</v>
      </c>
      <c r="K34" s="31">
        <v>781.6</v>
      </c>
      <c r="L34" s="29">
        <f>SUM(I34:K34)</f>
        <v>1985.6999999999998</v>
      </c>
      <c r="M34" s="31">
        <v>934.25</v>
      </c>
      <c r="N34" s="31">
        <v>645.55</v>
      </c>
      <c r="O34" s="31">
        <v>555</v>
      </c>
      <c r="P34" s="29">
        <f>SUM(M34:O34)</f>
        <v>2134.8</v>
      </c>
      <c r="Q34" s="31">
        <v>554.95</v>
      </c>
      <c r="R34" s="31">
        <v>554.95</v>
      </c>
      <c r="S34" s="31">
        <v>4306.75</v>
      </c>
      <c r="T34" s="29">
        <f>Q34+R34+S34</f>
        <v>5416.65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6" ref="C35:T35">C10-C14</f>
        <v>-2591.411000000022</v>
      </c>
      <c r="D35" s="11">
        <f t="shared" si="6"/>
        <v>-2591.4099999999744</v>
      </c>
      <c r="E35" s="11">
        <f t="shared" si="6"/>
        <v>8815.89</v>
      </c>
      <c r="F35" s="11">
        <f t="shared" si="6"/>
        <v>-8923.619999999999</v>
      </c>
      <c r="G35" s="11">
        <f t="shared" si="6"/>
        <v>-948.8000000000029</v>
      </c>
      <c r="H35" s="11">
        <f t="shared" si="6"/>
        <v>-1056.5300000000134</v>
      </c>
      <c r="I35" s="22">
        <f t="shared" si="6"/>
        <v>-2409.640000000003</v>
      </c>
      <c r="J35" s="11">
        <f t="shared" si="6"/>
        <v>3779.6200000000026</v>
      </c>
      <c r="K35" s="11">
        <f t="shared" si="6"/>
        <v>-1523.8800000000047</v>
      </c>
      <c r="L35" s="11">
        <f t="shared" si="6"/>
        <v>-153.89999999999418</v>
      </c>
      <c r="M35" s="11">
        <f t="shared" si="6"/>
        <v>2659.220000000001</v>
      </c>
      <c r="N35" s="11">
        <f t="shared" si="6"/>
        <v>6.379999999997381</v>
      </c>
      <c r="O35" s="11">
        <f t="shared" si="6"/>
        <v>2714.850000000002</v>
      </c>
      <c r="P35" s="11">
        <f t="shared" si="6"/>
        <v>5380.449999999997</v>
      </c>
      <c r="Q35" s="11">
        <f t="shared" si="6"/>
        <v>3903.800000000003</v>
      </c>
      <c r="R35" s="11">
        <f t="shared" si="6"/>
        <v>82.55000000000291</v>
      </c>
      <c r="S35" s="11">
        <f t="shared" si="6"/>
        <v>-10747.66</v>
      </c>
      <c r="T35" s="11">
        <f t="shared" si="6"/>
        <v>-6761.430000000008</v>
      </c>
      <c r="U35" s="1"/>
    </row>
    <row r="36" spans="1:21" ht="24" customHeight="1">
      <c r="A36" s="12" t="s">
        <v>67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-2591.411000000022</v>
      </c>
      <c r="D38" s="11">
        <f>D35+D36-D37</f>
        <v>-2591.4099999999744</v>
      </c>
      <c r="E38" s="11">
        <f aca="true" t="shared" si="7" ref="E38:T38">E35+E36-E37</f>
        <v>8815.89</v>
      </c>
      <c r="F38" s="11">
        <f t="shared" si="7"/>
        <v>-8923.619999999999</v>
      </c>
      <c r="G38" s="11">
        <f t="shared" si="7"/>
        <v>-948.8000000000029</v>
      </c>
      <c r="H38" s="11">
        <f t="shared" si="7"/>
        <v>-1056.5300000000134</v>
      </c>
      <c r="I38" s="11">
        <f t="shared" si="7"/>
        <v>-2409.640000000003</v>
      </c>
      <c r="J38" s="11">
        <f t="shared" si="7"/>
        <v>3779.6200000000026</v>
      </c>
      <c r="K38" s="11">
        <f t="shared" si="7"/>
        <v>-1523.8800000000047</v>
      </c>
      <c r="L38" s="11">
        <f t="shared" si="7"/>
        <v>-153.89999999999418</v>
      </c>
      <c r="M38" s="11">
        <f t="shared" si="7"/>
        <v>2659.220000000001</v>
      </c>
      <c r="N38" s="11">
        <f t="shared" si="7"/>
        <v>6.379999999997381</v>
      </c>
      <c r="O38" s="11">
        <f t="shared" si="7"/>
        <v>2714.850000000002</v>
      </c>
      <c r="P38" s="11">
        <f t="shared" si="7"/>
        <v>5380.449999999997</v>
      </c>
      <c r="Q38" s="11">
        <f t="shared" si="7"/>
        <v>3903.800000000003</v>
      </c>
      <c r="R38" s="11">
        <f t="shared" si="7"/>
        <v>82.55000000000291</v>
      </c>
      <c r="S38" s="11">
        <f t="shared" si="7"/>
        <v>-10747.66</v>
      </c>
      <c r="T38" s="11">
        <f t="shared" si="7"/>
        <v>-6761.430000000008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7570.80798</v>
      </c>
      <c r="E39" s="10">
        <f>D39</f>
        <v>7570.80798</v>
      </c>
      <c r="F39" s="10">
        <f>E40</f>
        <v>16386.697979999997</v>
      </c>
      <c r="G39" s="10">
        <f>F40</f>
        <v>7463.077979999998</v>
      </c>
      <c r="H39" s="11">
        <f>E39</f>
        <v>7570.80798</v>
      </c>
      <c r="I39" s="10">
        <f>H40</f>
        <v>6514.277979999986</v>
      </c>
      <c r="J39" s="10">
        <f>I40</f>
        <v>4104.637979999983</v>
      </c>
      <c r="K39" s="10">
        <f>J40</f>
        <v>7884.257979999986</v>
      </c>
      <c r="L39" s="11">
        <f>I39</f>
        <v>6514.277979999986</v>
      </c>
      <c r="M39" s="10">
        <f>L40</f>
        <v>6360.377979999992</v>
      </c>
      <c r="N39" s="10">
        <f>M40</f>
        <v>9019.597979999993</v>
      </c>
      <c r="O39" s="10">
        <f>N40</f>
        <v>9025.97797999999</v>
      </c>
      <c r="P39" s="11">
        <f>M39</f>
        <v>6360.377979999992</v>
      </c>
      <c r="Q39" s="10">
        <f>P40</f>
        <v>11740.82797999999</v>
      </c>
      <c r="R39" s="10">
        <f>Q40</f>
        <v>15644.627979999992</v>
      </c>
      <c r="S39" s="10">
        <f>R40</f>
        <v>15727.177979999995</v>
      </c>
      <c r="T39" s="11">
        <f>Q39</f>
        <v>11740.82797999999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4979.3979799999815</v>
      </c>
      <c r="E40" s="11">
        <f>E39+E38</f>
        <v>16386.697979999997</v>
      </c>
      <c r="F40" s="11">
        <f aca="true" t="shared" si="8" ref="F40:O40">F39+F38</f>
        <v>7463.077979999998</v>
      </c>
      <c r="G40" s="11">
        <f t="shared" si="8"/>
        <v>6514.277979999995</v>
      </c>
      <c r="H40" s="11">
        <f t="shared" si="8"/>
        <v>6514.277979999986</v>
      </c>
      <c r="I40" s="11">
        <f t="shared" si="8"/>
        <v>4104.637979999983</v>
      </c>
      <c r="J40" s="11">
        <f t="shared" si="8"/>
        <v>7884.257979999986</v>
      </c>
      <c r="K40" s="11">
        <f t="shared" si="8"/>
        <v>6360.377979999981</v>
      </c>
      <c r="L40" s="11">
        <f>L39+L38</f>
        <v>6360.377979999992</v>
      </c>
      <c r="M40" s="11">
        <f t="shared" si="8"/>
        <v>9019.597979999993</v>
      </c>
      <c r="N40" s="11">
        <f t="shared" si="8"/>
        <v>9025.97797999999</v>
      </c>
      <c r="O40" s="11">
        <f t="shared" si="8"/>
        <v>11740.827979999993</v>
      </c>
      <c r="P40" s="11">
        <f>P39+P38</f>
        <v>11740.82797999999</v>
      </c>
      <c r="Q40" s="11">
        <f>Q39+Q38</f>
        <v>15644.627979999992</v>
      </c>
      <c r="R40" s="11">
        <f>R39+R38</f>
        <v>15727.177979999995</v>
      </c>
      <c r="S40" s="11">
        <f>S39+S38</f>
        <v>4979.517979999995</v>
      </c>
      <c r="T40" s="11">
        <f>T39+T38</f>
        <v>4979.3979799999815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-8815.889999999998</v>
      </c>
      <c r="F41" s="10">
        <f aca="true" t="shared" si="9" ref="F41:O41">F39-F40</f>
        <v>8923.619999999999</v>
      </c>
      <c r="G41" s="10">
        <f t="shared" si="9"/>
        <v>948.8000000000029</v>
      </c>
      <c r="H41" s="10">
        <f t="shared" si="9"/>
        <v>1056.5300000000134</v>
      </c>
      <c r="I41" s="10">
        <f t="shared" si="9"/>
        <v>2409.640000000003</v>
      </c>
      <c r="J41" s="10">
        <f t="shared" si="9"/>
        <v>-3779.6200000000026</v>
      </c>
      <c r="K41" s="10">
        <f t="shared" si="9"/>
        <v>1523.8800000000047</v>
      </c>
      <c r="L41" s="10">
        <f t="shared" si="9"/>
        <v>153.89999999999418</v>
      </c>
      <c r="M41" s="10">
        <f t="shared" si="9"/>
        <v>-2659.220000000001</v>
      </c>
      <c r="N41" s="10">
        <f t="shared" si="9"/>
        <v>-6.379999999997381</v>
      </c>
      <c r="O41" s="10">
        <f t="shared" si="9"/>
        <v>-2714.850000000002</v>
      </c>
      <c r="P41" s="10">
        <f>P39-P40</f>
        <v>-5380.449999999997</v>
      </c>
      <c r="Q41" s="10">
        <f>Q39-Q40</f>
        <v>-3903.800000000003</v>
      </c>
      <c r="R41" s="10">
        <f>R39-R40</f>
        <v>-82.55000000000291</v>
      </c>
      <c r="S41" s="10">
        <f>S39-S40</f>
        <v>10747.66</v>
      </c>
      <c r="T41" s="10">
        <f>T39-T40</f>
        <v>6761.430000000008</v>
      </c>
      <c r="U41" s="1"/>
    </row>
    <row r="42" spans="1:21" ht="54" customHeight="1">
      <c r="A42" s="17" t="s">
        <v>46</v>
      </c>
      <c r="B42" s="40">
        <v>1300</v>
      </c>
      <c r="C42" s="41"/>
      <c r="D42" s="42">
        <v>0</v>
      </c>
      <c r="E42" s="41">
        <v>0</v>
      </c>
      <c r="F42" s="41"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3"/>
    </row>
    <row r="43" spans="1:21" ht="36.75" customHeight="1">
      <c r="A43" s="8" t="s">
        <v>47</v>
      </c>
      <c r="B43" s="40"/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3"/>
    </row>
    <row r="44" spans="1:21" ht="13.5" customHeight="1">
      <c r="A44" s="44" t="s">
        <v>62</v>
      </c>
      <c r="B44" s="44"/>
      <c r="C44" s="44"/>
      <c r="D44" s="44"/>
      <c r="E44" s="44"/>
      <c r="F44" s="44"/>
      <c r="G44" s="44"/>
      <c r="H44" s="44"/>
      <c r="I44" s="46"/>
      <c r="J44" s="48"/>
      <c r="K44" s="50" t="s">
        <v>63</v>
      </c>
      <c r="L44" s="50"/>
      <c r="M44" s="50"/>
      <c r="N44" s="50"/>
      <c r="O44" s="50"/>
      <c r="P44" s="50"/>
      <c r="Q44" s="43"/>
      <c r="R44" s="43"/>
      <c r="S44" s="43"/>
      <c r="T44" s="43"/>
      <c r="U44" s="38"/>
    </row>
    <row r="45" spans="1:21" ht="15" customHeight="1">
      <c r="A45" s="45"/>
      <c r="B45" s="45"/>
      <c r="C45" s="45"/>
      <c r="D45" s="45"/>
      <c r="E45" s="45"/>
      <c r="F45" s="45"/>
      <c r="G45" s="45"/>
      <c r="H45" s="45"/>
      <c r="I45" s="47"/>
      <c r="J45" s="49"/>
      <c r="K45" s="51"/>
      <c r="L45" s="51"/>
      <c r="M45" s="51"/>
      <c r="N45" s="51"/>
      <c r="O45" s="51"/>
      <c r="P45" s="51"/>
      <c r="Q45" s="38"/>
      <c r="R45" s="38"/>
      <c r="S45" s="38"/>
      <c r="T45" s="38"/>
      <c r="U45" s="38"/>
    </row>
    <row r="46" spans="1:21" ht="15" customHeight="1">
      <c r="A46" s="45"/>
      <c r="B46" s="45"/>
      <c r="C46" s="45"/>
      <c r="D46" s="45"/>
      <c r="E46" s="45"/>
      <c r="F46" s="45"/>
      <c r="G46" s="45"/>
      <c r="H46" s="45"/>
      <c r="I46" s="47"/>
      <c r="J46" s="49"/>
      <c r="K46" s="51"/>
      <c r="L46" s="51"/>
      <c r="M46" s="51"/>
      <c r="N46" s="51"/>
      <c r="O46" s="51"/>
      <c r="P46" s="51"/>
      <c r="Q46" s="38"/>
      <c r="R46" s="38"/>
      <c r="S46" s="38"/>
      <c r="T46" s="38"/>
      <c r="U46" s="38"/>
    </row>
    <row r="47" spans="1:21" ht="30" customHeight="1">
      <c r="A47" s="45"/>
      <c r="B47" s="45"/>
      <c r="C47" s="45"/>
      <c r="D47" s="45"/>
      <c r="E47" s="45"/>
      <c r="F47" s="45"/>
      <c r="G47" s="45"/>
      <c r="H47" s="45"/>
      <c r="I47" s="47"/>
      <c r="J47" s="49"/>
      <c r="K47" s="51"/>
      <c r="L47" s="51"/>
      <c r="M47" s="51"/>
      <c r="N47" s="51"/>
      <c r="O47" s="51"/>
      <c r="P47" s="51"/>
      <c r="Q47" s="38"/>
      <c r="R47" s="38"/>
      <c r="S47" s="38"/>
      <c r="T47" s="38"/>
      <c r="U47" s="38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>
        <v>43511</v>
      </c>
    </row>
    <row r="56" ht="12.75">
      <c r="A56" s="1" t="s">
        <v>64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  <mergeCell ref="H42:H43"/>
    <mergeCell ref="I42:I43"/>
    <mergeCell ref="S42:S43"/>
    <mergeCell ref="T42:T43"/>
    <mergeCell ref="J42:J43"/>
    <mergeCell ref="K42:K43"/>
    <mergeCell ref="L42:L43"/>
    <mergeCell ref="M42:M43"/>
    <mergeCell ref="U42:U43"/>
    <mergeCell ref="P42:P43"/>
    <mergeCell ref="Q42:Q43"/>
    <mergeCell ref="R42:R43"/>
    <mergeCell ref="O42:O43"/>
    <mergeCell ref="N42:N43"/>
    <mergeCell ref="B42:B43"/>
    <mergeCell ref="C42:C43"/>
    <mergeCell ref="D42:D43"/>
    <mergeCell ref="E42:E43"/>
    <mergeCell ref="F42:F43"/>
    <mergeCell ref="G42:G43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2019-01-31T10:23:27Z</cp:lastPrinted>
  <dcterms:created xsi:type="dcterms:W3CDTF">2014-02-13T05:24:36Z</dcterms:created>
  <dcterms:modified xsi:type="dcterms:W3CDTF">2019-03-25T08:23:50Z</dcterms:modified>
  <cp:category/>
  <cp:version/>
  <cp:contentType/>
  <cp:contentStatus/>
</cp:coreProperties>
</file>