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<sst xmlns="http://schemas.openxmlformats.org/spreadsheetml/2006/main" count="56" uniqueCount="53">
  <si>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</si>
  <si>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</si>
  <si>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</si>
  <si>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</si>
  <si>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</si>
  <si>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</si>
  <si>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</si>
  <si>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</si>
  <si>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</si>
  <si>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</si>
  <si>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</si>
  <si>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</si>
  <si>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</si>
  <si>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</si>
  <si>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</si>
  <si>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</si>
  <si>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</si>
  <si>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</si>
  <si>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</si>
  <si>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</si>
  <si>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</si>
  <si>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</si>
  <si>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</si>
  <si>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</si>
  <si>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</si>
  <si>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</si>
  <si>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</si>
  <si>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</si>
  <si>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</si>
  <si>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</si>
  <si>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</si>
  <si>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</si>
  <si>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</si>
  <si>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</si>
  <si>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</si>
  <si>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</si>
  <si>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</si>
  <si>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</si>
  <si>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</si>
  <si>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</si>
  <si>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</si>
  <si>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</si>
  <si>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</si>
  <si>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</si>
  <si>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</si>
  <si>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</si>
  <si>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</si>
  <si>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Кассовый план исполнения бюджета муниципального образования Ковардицкое Муромского района на 2019 год</t>
  </si>
  <si>
    <t>Начальник финансового управления администрации  района</t>
  </si>
  <si>
    <t>Г.А.Сафонова</t>
  </si>
  <si>
    <t>О.С.Трофимова</t>
  </si>
  <si>
    <t>на 01.02.2019</t>
  </si>
  <si>
    <t>"15" февраля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</si>
</sst>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22" activePane="bottomLeft" state="frozen"/>
      <selection pane="topLeft" activeCell="A1" sqref="A1"/>
      <selection pane="bottomLeft" activeCell="F29" sqref="F29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8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51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37169.4</v>
      </c>
      <c r="D10" s="9">
        <f>D12+D13+D14</f>
        <v>37169.4</v>
      </c>
      <c r="E10" s="9">
        <v>3636.79</v>
      </c>
      <c r="F10" s="9">
        <v>4354.41</v>
      </c>
      <c r="G10" s="9">
        <v>941.87</v>
      </c>
      <c r="H10" s="9">
        <f>H12+H13</f>
        <v>8933.07</v>
      </c>
      <c r="I10" s="9">
        <v>4749.62</v>
      </c>
      <c r="J10" s="9">
        <v>2428.42</v>
      </c>
      <c r="K10" s="9">
        <v>2593.1</v>
      </c>
      <c r="L10" s="9">
        <f>L12+L13+L14</f>
        <v>9771.14</v>
      </c>
      <c r="M10" s="9">
        <v>2673.72</v>
      </c>
      <c r="N10" s="9">
        <v>2323.42</v>
      </c>
      <c r="O10" s="9">
        <v>2693.1</v>
      </c>
      <c r="P10" s="9">
        <f>P12+P13+P14</f>
        <v>7690.24</v>
      </c>
      <c r="Q10" s="9">
        <v>4663.12</v>
      </c>
      <c r="R10" s="9">
        <v>3257.42</v>
      </c>
      <c r="S10" s="9">
        <v>2854.41</v>
      </c>
      <c r="T10" s="9">
        <f>T12+T13+T14</f>
        <v>10774.95</v>
      </c>
      <c r="U10" s="14"/>
    </row>
    <row r="11" spans="1:21" ht="15.75" customHeight="1">
      <c r="A11" s="27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12564</v>
      </c>
      <c r="D12" s="23">
        <f>H12+L12+P12+T12</f>
        <v>12564</v>
      </c>
      <c r="E12" s="23">
        <v>600.49</v>
      </c>
      <c r="F12" s="23">
        <v>719.71</v>
      </c>
      <c r="G12" s="23">
        <v>758.87</v>
      </c>
      <c r="H12" s="23">
        <f>SUM(E12:G12)</f>
        <v>2079.07</v>
      </c>
      <c r="I12" s="23">
        <v>1009.52</v>
      </c>
      <c r="J12" s="23">
        <v>515.52</v>
      </c>
      <c r="K12" s="23">
        <v>679.2</v>
      </c>
      <c r="L12" s="23">
        <f>SUM(I12:K12)</f>
        <v>2204.24</v>
      </c>
      <c r="M12" s="23">
        <v>665.52</v>
      </c>
      <c r="N12" s="23">
        <v>416.52</v>
      </c>
      <c r="O12" s="23">
        <v>783.2</v>
      </c>
      <c r="P12" s="23">
        <f>SUM(M12:O12)</f>
        <v>1865.24</v>
      </c>
      <c r="Q12" s="23">
        <v>2653.52</v>
      </c>
      <c r="R12" s="23">
        <v>2811.52</v>
      </c>
      <c r="S12" s="23">
        <v>950.41</v>
      </c>
      <c r="T12" s="23">
        <f>SUM(Q12:S12)</f>
        <v>6415.45</v>
      </c>
      <c r="U12" s="2"/>
    </row>
    <row r="13" spans="1:21" ht="27" customHeight="1">
      <c r="A13" s="25" t="s">
        <v>29</v>
      </c>
      <c r="B13" s="22">
        <v>120</v>
      </c>
      <c r="C13" s="23">
        <v>24605.4</v>
      </c>
      <c r="D13" s="23">
        <f>H13+L13+P13+T13</f>
        <v>24605.4</v>
      </c>
      <c r="E13" s="28">
        <v>3036.3</v>
      </c>
      <c r="F13" s="28">
        <v>3634.7</v>
      </c>
      <c r="G13" s="28">
        <v>183</v>
      </c>
      <c r="H13" s="23">
        <f>SUM(E13:G13)</f>
        <v>6854</v>
      </c>
      <c r="I13" s="23">
        <v>3740.1</v>
      </c>
      <c r="J13" s="23">
        <v>1912.9</v>
      </c>
      <c r="K13" s="23">
        <v>1913.9</v>
      </c>
      <c r="L13" s="23">
        <f>SUM(I13:K13)</f>
        <v>7566.9</v>
      </c>
      <c r="M13" s="23">
        <v>2008.2</v>
      </c>
      <c r="N13" s="23">
        <v>1906.9</v>
      </c>
      <c r="O13" s="23">
        <v>1909.9</v>
      </c>
      <c r="P13" s="23">
        <f>SUM(M13:O13)</f>
        <v>5825</v>
      </c>
      <c r="Q13" s="23">
        <v>2009.6</v>
      </c>
      <c r="R13" s="23">
        <v>445.9</v>
      </c>
      <c r="S13" s="23">
        <v>1904</v>
      </c>
      <c r="T13" s="23">
        <f>SUM(Q13:S13)</f>
        <v>4359.5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8"/>
      <c r="F14" s="28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37169.4</v>
      </c>
      <c r="D15" s="9">
        <f>H15+L15+P15+T15</f>
        <v>37169.4</v>
      </c>
      <c r="E15" s="23">
        <f aca="true" t="shared" si="0" ref="E15:T15">SUM(E16:E18)</f>
        <v>1901.4</v>
      </c>
      <c r="F15" s="23">
        <f t="shared" si="0"/>
        <v>5232.11</v>
      </c>
      <c r="G15" s="23">
        <f t="shared" si="0"/>
        <v>2781.8199999999997</v>
      </c>
      <c r="H15" s="23">
        <f t="shared" si="0"/>
        <v>9915.33</v>
      </c>
      <c r="I15" s="23">
        <f t="shared" si="0"/>
        <v>4394.76</v>
      </c>
      <c r="J15" s="23">
        <f t="shared" si="0"/>
        <v>2742.2799999999997</v>
      </c>
      <c r="K15" s="23">
        <f t="shared" si="0"/>
        <v>3106.3199999999997</v>
      </c>
      <c r="L15" s="23">
        <f t="shared" si="0"/>
        <v>10243.36</v>
      </c>
      <c r="M15" s="23">
        <f t="shared" si="0"/>
        <v>5230.8</v>
      </c>
      <c r="N15" s="23">
        <f t="shared" si="0"/>
        <v>2108.8199999999997</v>
      </c>
      <c r="O15" s="23">
        <f t="shared" si="0"/>
        <v>2483.22</v>
      </c>
      <c r="P15" s="23">
        <f t="shared" si="0"/>
        <v>9822.84</v>
      </c>
      <c r="Q15" s="23">
        <f t="shared" si="0"/>
        <v>2521.3599999999997</v>
      </c>
      <c r="R15" s="23">
        <f t="shared" si="0"/>
        <v>2246.02</v>
      </c>
      <c r="S15" s="23">
        <f t="shared" si="0"/>
        <v>2420.49</v>
      </c>
      <c r="T15" s="23">
        <f t="shared" si="0"/>
        <v>7187.87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483.56</v>
      </c>
      <c r="D16" s="23">
        <f aca="true" t="shared" si="1" ref="D16:T16">D20</f>
        <v>583</v>
      </c>
      <c r="E16" s="23">
        <f t="shared" si="1"/>
        <v>145.48</v>
      </c>
      <c r="F16" s="23">
        <f t="shared" si="1"/>
        <v>0</v>
      </c>
      <c r="G16" s="23">
        <f t="shared" si="1"/>
        <v>0</v>
      </c>
      <c r="H16" s="23">
        <f t="shared" si="1"/>
        <v>145.48</v>
      </c>
      <c r="I16" s="23">
        <f t="shared" si="1"/>
        <v>145.48</v>
      </c>
      <c r="J16" s="23">
        <f t="shared" si="1"/>
        <v>0</v>
      </c>
      <c r="K16" s="23">
        <f t="shared" si="1"/>
        <v>0</v>
      </c>
      <c r="L16" s="23">
        <f t="shared" si="1"/>
        <v>145.48</v>
      </c>
      <c r="M16" s="23">
        <f t="shared" si="1"/>
        <v>145.48</v>
      </c>
      <c r="N16" s="23">
        <f t="shared" si="1"/>
        <v>0</v>
      </c>
      <c r="O16" s="23">
        <f t="shared" si="1"/>
        <v>0</v>
      </c>
      <c r="P16" s="23">
        <f t="shared" si="1"/>
        <v>145.48</v>
      </c>
      <c r="Q16" s="23">
        <f t="shared" si="1"/>
        <v>146.56</v>
      </c>
      <c r="R16" s="23">
        <f t="shared" si="1"/>
        <v>0</v>
      </c>
      <c r="S16" s="23">
        <f t="shared" si="1"/>
        <v>0</v>
      </c>
      <c r="T16" s="23">
        <f t="shared" si="1"/>
        <v>146.56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13124.4</v>
      </c>
      <c r="D17" s="23">
        <f aca="true" t="shared" si="2" ref="D17:T17">D21</f>
        <v>13124.4</v>
      </c>
      <c r="E17" s="23">
        <f t="shared" si="2"/>
        <v>830</v>
      </c>
      <c r="F17" s="23">
        <f>F21</f>
        <v>1188.07</v>
      </c>
      <c r="G17" s="23">
        <f t="shared" si="2"/>
        <v>1128.27</v>
      </c>
      <c r="H17" s="23">
        <f t="shared" si="2"/>
        <v>3146.34</v>
      </c>
      <c r="I17" s="23">
        <f t="shared" si="2"/>
        <v>987.27</v>
      </c>
      <c r="J17" s="23">
        <f t="shared" si="2"/>
        <v>1046.27</v>
      </c>
      <c r="K17" s="23">
        <f t="shared" si="2"/>
        <v>1472.27</v>
      </c>
      <c r="L17" s="23">
        <f t="shared" si="2"/>
        <v>3505.81</v>
      </c>
      <c r="M17" s="23">
        <f t="shared" si="2"/>
        <v>1238.77</v>
      </c>
      <c r="N17" s="23">
        <f t="shared" si="2"/>
        <v>1020.27</v>
      </c>
      <c r="O17" s="23">
        <f t="shared" si="2"/>
        <v>1020.27</v>
      </c>
      <c r="P17" s="23">
        <f t="shared" si="2"/>
        <v>3279.31</v>
      </c>
      <c r="Q17" s="23">
        <f t="shared" si="2"/>
        <v>981.27</v>
      </c>
      <c r="R17" s="23">
        <f t="shared" si="2"/>
        <v>1030.17</v>
      </c>
      <c r="S17" s="23">
        <f t="shared" si="2"/>
        <v>1181.5</v>
      </c>
      <c r="T17" s="23">
        <f t="shared" si="2"/>
        <v>3192.94</v>
      </c>
      <c r="U17" s="14"/>
    </row>
    <row r="18" spans="1:21" ht="14.25" customHeight="1">
      <c r="A18" s="25" t="s">
        <v>34</v>
      </c>
      <c r="B18" s="22">
        <v>250</v>
      </c>
      <c r="C18" s="9">
        <f>C22+C24</f>
        <v>23561.440000000002</v>
      </c>
      <c r="D18" s="23">
        <f aca="true" t="shared" si="3" ref="D18:T18">D22+D24</f>
        <v>23462.000000000004</v>
      </c>
      <c r="E18" s="23">
        <f t="shared" si="3"/>
        <v>925.92</v>
      </c>
      <c r="F18" s="23">
        <f t="shared" si="3"/>
        <v>4044.04</v>
      </c>
      <c r="G18" s="23">
        <f t="shared" si="3"/>
        <v>1653.55</v>
      </c>
      <c r="H18" s="23">
        <f t="shared" si="3"/>
        <v>6623.51</v>
      </c>
      <c r="I18" s="23">
        <f t="shared" si="3"/>
        <v>3262.01</v>
      </c>
      <c r="J18" s="23">
        <f t="shared" si="3"/>
        <v>1696.01</v>
      </c>
      <c r="K18" s="23">
        <f t="shared" si="3"/>
        <v>1634.05</v>
      </c>
      <c r="L18" s="23">
        <f t="shared" si="3"/>
        <v>6592.070000000001</v>
      </c>
      <c r="M18" s="23">
        <f t="shared" si="3"/>
        <v>3846.55</v>
      </c>
      <c r="N18" s="23">
        <f t="shared" si="3"/>
        <v>1088.55</v>
      </c>
      <c r="O18" s="23">
        <f t="shared" si="3"/>
        <v>1462.9499999999998</v>
      </c>
      <c r="P18" s="23">
        <f t="shared" si="3"/>
        <v>6398.05</v>
      </c>
      <c r="Q18" s="23">
        <f t="shared" si="3"/>
        <v>1393.53</v>
      </c>
      <c r="R18" s="23">
        <f t="shared" si="3"/>
        <v>1215.85</v>
      </c>
      <c r="S18" s="23">
        <f t="shared" si="3"/>
        <v>1238.99</v>
      </c>
      <c r="T18" s="23">
        <f t="shared" si="3"/>
        <v>3848.37</v>
      </c>
      <c r="U18" s="2"/>
    </row>
    <row r="19" spans="1:21" ht="35.25" customHeight="1">
      <c r="A19" s="21" t="s">
        <v>46</v>
      </c>
      <c r="B19" s="22">
        <v>200</v>
      </c>
      <c r="C19" s="9">
        <v>36635</v>
      </c>
      <c r="D19" s="23">
        <f>H19+L19+P19+T19</f>
        <v>36635.00000000001</v>
      </c>
      <c r="E19" s="23">
        <v>1901.4</v>
      </c>
      <c r="F19" s="23">
        <v>5232.11</v>
      </c>
      <c r="G19" s="23">
        <v>2781.82</v>
      </c>
      <c r="H19" s="23">
        <f>SUM(H20:H22)</f>
        <v>9915.33</v>
      </c>
      <c r="I19" s="23">
        <v>4394.76</v>
      </c>
      <c r="J19" s="23">
        <v>2742.28</v>
      </c>
      <c r="K19" s="23">
        <v>3106.32</v>
      </c>
      <c r="L19" s="23">
        <f>SUM(L20:L22)</f>
        <v>10243.36</v>
      </c>
      <c r="M19" s="23">
        <v>5230.8</v>
      </c>
      <c r="N19" s="23">
        <v>2108.82</v>
      </c>
      <c r="O19" s="23">
        <v>1948.82</v>
      </c>
      <c r="P19" s="23">
        <f>SUM(P20:P22)</f>
        <v>9288.44</v>
      </c>
      <c r="Q19" s="23">
        <v>2521.36</v>
      </c>
      <c r="R19" s="23">
        <v>2246.02</v>
      </c>
      <c r="S19" s="23">
        <v>2420.49</v>
      </c>
      <c r="T19" s="23">
        <f>SUM(T20:T22)</f>
        <v>7187.87</v>
      </c>
      <c r="U19" s="14"/>
    </row>
    <row r="20" spans="1:21" ht="38.25" customHeight="1">
      <c r="A20" s="25" t="s">
        <v>32</v>
      </c>
      <c r="B20" s="22">
        <v>220</v>
      </c>
      <c r="C20" s="9">
        <v>483.56</v>
      </c>
      <c r="D20" s="9">
        <f>H20+L20+P20+T20</f>
        <v>583</v>
      </c>
      <c r="E20" s="23">
        <v>145.48</v>
      </c>
      <c r="F20" s="23">
        <v>0</v>
      </c>
      <c r="G20" s="23">
        <v>0</v>
      </c>
      <c r="H20" s="23">
        <f>SUM(E20:G20)</f>
        <v>145.48</v>
      </c>
      <c r="I20" s="23">
        <v>145.48</v>
      </c>
      <c r="J20" s="23">
        <v>0</v>
      </c>
      <c r="K20" s="23">
        <v>0</v>
      </c>
      <c r="L20" s="23">
        <f>SUM(I20:K20)</f>
        <v>145.48</v>
      </c>
      <c r="M20" s="23">
        <v>145.48</v>
      </c>
      <c r="N20" s="23">
        <v>0</v>
      </c>
      <c r="O20" s="23">
        <v>0</v>
      </c>
      <c r="P20" s="23">
        <f>SUM(M20:O20)</f>
        <v>145.48</v>
      </c>
      <c r="Q20" s="23">
        <v>146.56</v>
      </c>
      <c r="R20" s="23"/>
      <c r="S20" s="23"/>
      <c r="T20" s="23">
        <f>SUM(Q20:S20)</f>
        <v>146.56</v>
      </c>
      <c r="U20" s="14"/>
    </row>
    <row r="21" spans="1:21" ht="114.75" customHeight="1">
      <c r="A21" s="25" t="s">
        <v>33</v>
      </c>
      <c r="B21" s="22">
        <v>230</v>
      </c>
      <c r="C21" s="9">
        <v>13124.4</v>
      </c>
      <c r="D21" s="9">
        <f>H21+L21+P21+T21</f>
        <v>13124.4</v>
      </c>
      <c r="E21" s="23">
        <v>830</v>
      </c>
      <c r="F21" s="23">
        <v>1188.07</v>
      </c>
      <c r="G21" s="23">
        <v>1128.27</v>
      </c>
      <c r="H21" s="23">
        <f>SUM(E21:G21)</f>
        <v>3146.34</v>
      </c>
      <c r="I21" s="23">
        <v>987.27</v>
      </c>
      <c r="J21" s="23">
        <v>1046.27</v>
      </c>
      <c r="K21" s="23">
        <v>1472.27</v>
      </c>
      <c r="L21" s="23">
        <f>SUM(I21:K21)</f>
        <v>3505.81</v>
      </c>
      <c r="M21" s="23">
        <v>1238.77</v>
      </c>
      <c r="N21" s="23">
        <v>1020.27</v>
      </c>
      <c r="O21" s="23">
        <v>1020.27</v>
      </c>
      <c r="P21" s="23">
        <f>SUM(M21:O21)</f>
        <v>3279.31</v>
      </c>
      <c r="Q21" s="23">
        <v>981.27</v>
      </c>
      <c r="R21" s="23">
        <v>1030.17</v>
      </c>
      <c r="S21" s="23">
        <v>1181.5</v>
      </c>
      <c r="T21" s="23">
        <f>SUM(Q21:S21)</f>
        <v>3192.94</v>
      </c>
      <c r="U21" s="14"/>
    </row>
    <row r="22" spans="1:21" ht="14.25" customHeight="1">
      <c r="A22" s="25" t="s">
        <v>34</v>
      </c>
      <c r="B22" s="22">
        <v>250</v>
      </c>
      <c r="C22" s="23">
        <v>23027.04</v>
      </c>
      <c r="D22" s="23">
        <f>H22+L22+P22+T22</f>
        <v>22927.600000000002</v>
      </c>
      <c r="E22" s="23">
        <v>925.92</v>
      </c>
      <c r="F22" s="23">
        <v>4044.04</v>
      </c>
      <c r="G22" s="23">
        <v>1653.55</v>
      </c>
      <c r="H22" s="23">
        <f>SUM(E22:G22)</f>
        <v>6623.51</v>
      </c>
      <c r="I22" s="23">
        <v>3262.01</v>
      </c>
      <c r="J22" s="23">
        <v>1696.01</v>
      </c>
      <c r="K22" s="23">
        <v>1634.05</v>
      </c>
      <c r="L22" s="23">
        <f>SUM(I22:K22)</f>
        <v>6592.070000000001</v>
      </c>
      <c r="M22" s="23">
        <v>3846.55</v>
      </c>
      <c r="N22" s="23">
        <v>1088.55</v>
      </c>
      <c r="O22" s="23">
        <v>928.55</v>
      </c>
      <c r="P22" s="23">
        <f>SUM(M22:O22)</f>
        <v>5863.650000000001</v>
      </c>
      <c r="Q22" s="23">
        <v>1393.53</v>
      </c>
      <c r="R22" s="23">
        <v>1215.85</v>
      </c>
      <c r="S22" s="23">
        <v>1238.99</v>
      </c>
      <c r="T22" s="23">
        <f>SUM(Q22:S22)</f>
        <v>3848.37</v>
      </c>
      <c r="U22" s="2"/>
    </row>
    <row r="23" spans="1:21" ht="48.75" customHeight="1">
      <c r="A23" s="21" t="s">
        <v>43</v>
      </c>
      <c r="B23" s="22">
        <v>200</v>
      </c>
      <c r="C23" s="9">
        <v>534.4</v>
      </c>
      <c r="D23" s="9">
        <f aca="true" t="shared" si="4" ref="D23:T23">D24</f>
        <v>534.4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v>0</v>
      </c>
      <c r="N23" s="23">
        <f t="shared" si="4"/>
        <v>0</v>
      </c>
      <c r="O23" s="23">
        <v>534.4</v>
      </c>
      <c r="P23" s="23">
        <f t="shared" si="4"/>
        <v>534.4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250</v>
      </c>
      <c r="C24" s="9">
        <v>534.4</v>
      </c>
      <c r="D24" s="9">
        <f>H24+L24+P24+T24</f>
        <v>534.4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>
        <v>0</v>
      </c>
      <c r="L24" s="23">
        <f>SUM(I24:K24)</f>
        <v>0</v>
      </c>
      <c r="M24" s="23">
        <v>0</v>
      </c>
      <c r="N24" s="23">
        <v>0</v>
      </c>
      <c r="O24" s="23">
        <v>534.4</v>
      </c>
      <c r="P24" s="23">
        <f>SUM(M24:O24)</f>
        <v>534.4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>C10-C15</f>
        <v>0</v>
      </c>
      <c r="D25" s="9">
        <f aca="true" t="shared" si="5" ref="D25:T25">D10-D15</f>
        <v>0</v>
      </c>
      <c r="E25" s="9">
        <f t="shared" si="5"/>
        <v>1735.3899999999999</v>
      </c>
      <c r="F25" s="9">
        <f t="shared" si="5"/>
        <v>-877.6999999999998</v>
      </c>
      <c r="G25" s="9">
        <f>G10-G15</f>
        <v>-1839.9499999999998</v>
      </c>
      <c r="H25" s="9">
        <f t="shared" si="5"/>
        <v>-982.2600000000002</v>
      </c>
      <c r="I25" s="9">
        <f t="shared" si="5"/>
        <v>354.8599999999997</v>
      </c>
      <c r="J25" s="9">
        <f t="shared" si="5"/>
        <v>-313.8599999999997</v>
      </c>
      <c r="K25" s="9">
        <f t="shared" si="5"/>
        <v>-513.2199999999998</v>
      </c>
      <c r="L25" s="9">
        <f t="shared" si="5"/>
        <v>-472.22000000000116</v>
      </c>
      <c r="M25" s="9">
        <f t="shared" si="5"/>
        <v>-2557.0800000000004</v>
      </c>
      <c r="N25" s="9">
        <f t="shared" si="5"/>
        <v>214.60000000000036</v>
      </c>
      <c r="O25" s="9">
        <f t="shared" si="5"/>
        <v>209.8800000000001</v>
      </c>
      <c r="P25" s="9">
        <f t="shared" si="5"/>
        <v>-2132.6000000000004</v>
      </c>
      <c r="Q25" s="9">
        <f t="shared" si="5"/>
        <v>2141.76</v>
      </c>
      <c r="R25" s="9">
        <f t="shared" si="5"/>
        <v>1011.4000000000001</v>
      </c>
      <c r="S25" s="9">
        <f t="shared" si="5"/>
        <v>433.9200000000001</v>
      </c>
      <c r="T25" s="9">
        <f t="shared" si="5"/>
        <v>3587.080000000001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1735.3899999999999</v>
      </c>
      <c r="F27" s="9">
        <f aca="true" t="shared" si="6" ref="F27:T27">F25-F26</f>
        <v>-877.6999999999998</v>
      </c>
      <c r="G27" s="9">
        <f t="shared" si="6"/>
        <v>-1839.9499999999998</v>
      </c>
      <c r="H27" s="9">
        <f t="shared" si="6"/>
        <v>-982.2600000000002</v>
      </c>
      <c r="I27" s="9">
        <f t="shared" si="6"/>
        <v>354.8599999999997</v>
      </c>
      <c r="J27" s="9">
        <f t="shared" si="6"/>
        <v>-313.8599999999997</v>
      </c>
      <c r="K27" s="9">
        <f t="shared" si="6"/>
        <v>-513.2199999999998</v>
      </c>
      <c r="L27" s="9">
        <f t="shared" si="6"/>
        <v>-472.22000000000116</v>
      </c>
      <c r="M27" s="9">
        <f t="shared" si="6"/>
        <v>-2557.0800000000004</v>
      </c>
      <c r="N27" s="9">
        <f t="shared" si="6"/>
        <v>214.60000000000036</v>
      </c>
      <c r="O27" s="9">
        <f t="shared" si="6"/>
        <v>209.8800000000001</v>
      </c>
      <c r="P27" s="9">
        <f t="shared" si="6"/>
        <v>-2132.6000000000004</v>
      </c>
      <c r="Q27" s="9">
        <f t="shared" si="6"/>
        <v>2141.76</v>
      </c>
      <c r="R27" s="9">
        <f t="shared" si="6"/>
        <v>1011.4000000000001</v>
      </c>
      <c r="S27" s="9">
        <f t="shared" si="6"/>
        <v>433.9200000000001</v>
      </c>
      <c r="T27" s="9">
        <f t="shared" si="6"/>
        <v>3587.080000000001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3589.02</v>
      </c>
      <c r="E28" s="7">
        <f>D29</f>
        <v>3589.02</v>
      </c>
      <c r="F28" s="7">
        <f>E29</f>
        <v>5324.41</v>
      </c>
      <c r="G28" s="7">
        <f>F29</f>
        <v>4446.71</v>
      </c>
      <c r="H28" s="9">
        <f>E28</f>
        <v>3589.02</v>
      </c>
      <c r="I28" s="7">
        <f aca="true" t="shared" si="7" ref="I28:O28">H29</f>
        <v>2606.7599999999998</v>
      </c>
      <c r="J28" s="7">
        <f t="shared" si="7"/>
        <v>2961.6199999999994</v>
      </c>
      <c r="K28" s="7">
        <f t="shared" si="7"/>
        <v>2647.7599999999998</v>
      </c>
      <c r="L28" s="9">
        <f>I28</f>
        <v>2606.7599999999998</v>
      </c>
      <c r="M28" s="7">
        <f t="shared" si="7"/>
        <v>2134.5399999999986</v>
      </c>
      <c r="N28" s="7">
        <f t="shared" si="7"/>
        <v>-422.5400000000018</v>
      </c>
      <c r="O28" s="7">
        <f t="shared" si="7"/>
        <v>-207.94000000000142</v>
      </c>
      <c r="P28" s="9">
        <f>M28</f>
        <v>2134.5399999999986</v>
      </c>
      <c r="Q28" s="7">
        <f>P29</f>
        <v>1.9399999999986903</v>
      </c>
      <c r="R28" s="7">
        <f>Q29</f>
        <v>2143.699999999999</v>
      </c>
      <c r="S28" s="7">
        <f>R29</f>
        <v>3155.099999999999</v>
      </c>
      <c r="T28" s="9">
        <f>Q28</f>
        <v>1.9399999999986903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D28</f>
        <v>3589.02</v>
      </c>
      <c r="E29" s="7">
        <f aca="true" t="shared" si="8" ref="E29:L29">E27+E28</f>
        <v>5324.41</v>
      </c>
      <c r="F29" s="7">
        <f t="shared" si="8"/>
        <v>4446.71</v>
      </c>
      <c r="G29" s="7">
        <f>G27+G28</f>
        <v>2606.76</v>
      </c>
      <c r="H29" s="7">
        <f t="shared" si="8"/>
        <v>2606.7599999999998</v>
      </c>
      <c r="I29" s="7">
        <f t="shared" si="8"/>
        <v>2961.6199999999994</v>
      </c>
      <c r="J29" s="7">
        <f t="shared" si="8"/>
        <v>2647.7599999999998</v>
      </c>
      <c r="K29" s="7">
        <f t="shared" si="8"/>
        <v>2134.54</v>
      </c>
      <c r="L29" s="7">
        <f t="shared" si="8"/>
        <v>2134.5399999999986</v>
      </c>
      <c r="M29" s="7">
        <f>M27+M28</f>
        <v>-422.5400000000018</v>
      </c>
      <c r="N29" s="7">
        <f>N27+N28</f>
        <v>-207.94000000000142</v>
      </c>
      <c r="O29" s="7">
        <f>O27+O28</f>
        <v>1.9399999999986903</v>
      </c>
      <c r="P29" s="9">
        <f>O29</f>
        <v>1.9399999999986903</v>
      </c>
      <c r="Q29" s="7">
        <f>Q27+Q28</f>
        <v>2143.699999999999</v>
      </c>
      <c r="R29" s="7">
        <f>R27+R28</f>
        <v>3155.099999999999</v>
      </c>
      <c r="S29" s="7">
        <f>S27+S28</f>
        <v>3589.019999999999</v>
      </c>
      <c r="T29" s="9">
        <f>T27+T28</f>
        <v>3589.0199999999995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-1735.3899999999999</v>
      </c>
      <c r="F30" s="7">
        <f aca="true" t="shared" si="9" ref="F30:P30">F28-F29</f>
        <v>877.6999999999998</v>
      </c>
      <c r="G30" s="7">
        <f t="shared" si="9"/>
        <v>1839.9499999999998</v>
      </c>
      <c r="H30" s="7">
        <f t="shared" si="9"/>
        <v>982.2600000000002</v>
      </c>
      <c r="I30" s="7">
        <f t="shared" si="9"/>
        <v>-354.8599999999997</v>
      </c>
      <c r="J30" s="7">
        <f>J28-J29</f>
        <v>313.8599999999997</v>
      </c>
      <c r="K30" s="7">
        <f>K28-K29</f>
        <v>513.2199999999998</v>
      </c>
      <c r="L30" s="7">
        <f t="shared" si="9"/>
        <v>472.22000000000116</v>
      </c>
      <c r="M30" s="7">
        <f t="shared" si="9"/>
        <v>2557.0800000000004</v>
      </c>
      <c r="N30" s="7">
        <f>N28-N29</f>
        <v>-214.60000000000036</v>
      </c>
      <c r="O30" s="7">
        <f t="shared" si="9"/>
        <v>-209.8800000000001</v>
      </c>
      <c r="P30" s="7">
        <f t="shared" si="9"/>
        <v>2132.6</v>
      </c>
      <c r="Q30" s="7">
        <f>Q28-Q29</f>
        <v>-2141.76</v>
      </c>
      <c r="R30" s="7">
        <f>R28-R29</f>
        <v>-1011.4000000000001</v>
      </c>
      <c r="S30" s="7">
        <f>S28-S29</f>
        <v>-433.9200000000001</v>
      </c>
      <c r="T30" s="7">
        <f>T28-T29</f>
        <v>-3587.080000000001</v>
      </c>
      <c r="U30" s="2"/>
    </row>
    <row r="31" spans="1:21" ht="54" customHeight="1">
      <c r="A31" s="5" t="s">
        <v>36</v>
      </c>
      <c r="B31" s="38">
        <v>1300</v>
      </c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48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49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50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6" t="s">
        <v>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2019-03-27T07:23:10Z</cp:lastPrinted>
  <dcterms:created xsi:type="dcterms:W3CDTF">2014-02-13T05:24:36Z</dcterms:created>
  <dcterms:modified xsi:type="dcterms:W3CDTF">2019-03-27T07:34:39Z</dcterms:modified>
  <cp:category/>
  <cp:version/>
  <cp:contentType/>
  <cp:contentStatus/>
</cp:coreProperties>
</file>