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845" activeTab="0"/>
  </bookViews>
  <sheets>
    <sheet name="Лист1" sheetId="1" r:id="rId1"/>
  </sheets>
  <definedNames>
    <definedName name="_xlnm._FilterDatabase" localSheetId="0" hidden="1">'Лист1'!$A$10:$U$10</definedName>
    <definedName name="_xlnm.Print_Titles" localSheetId="0">'Лист1'!$6:$9</definedName>
    <definedName name="_xlnm.Print_Area" localSheetId="0">'Лист1'!$A$1:$T$38</definedName>
  </definedNames>
  <calcPr fullCalcOnLoad="1"/>
</workbook>
</file>

<file path=xl/sharedStrings.xml><?xml version="1.0" encoding="utf-8"?>
<sst xmlns="http://schemas.openxmlformats.org/spreadsheetml/2006/main" count="60" uniqueCount="60">
  <si>
    <t>Периодичность: ежемесячная</t>
  </si>
  <si>
    <t>Единица измерения: тыс.руб.</t>
  </si>
  <si>
    <t>Наименование показателя планирования</t>
  </si>
  <si>
    <t>Код строки</t>
  </si>
  <si>
    <t>Решение о бюджете на год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</si>
  <si>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</si>
  <si>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</si>
  <si>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</si>
  <si>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</si>
  <si>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</si>
  <si>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</si>
  <si>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</si>
  <si>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</si>
  <si>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</si>
  <si>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</si>
  <si>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</si>
  <si>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</si>
  <si>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</si>
  <si>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</si>
  <si>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</si>
  <si>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</si>
  <si>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</si>
  <si>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</si>
  <si>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</si>
  <si>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</si>
  <si>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</si>
  <si>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КАССОВЫЕ ПОСТУПЛЕНИЯ ПО ДОХОДАМ  - всего</t>
  </si>
  <si>
    <t xml:space="preserve"> в том числе:</t>
  </si>
  <si>
    <t xml:space="preserve"> доходы (налоговые и неналоговые) </t>
  </si>
  <si>
    <t xml:space="preserve"> безвозмездные поступления </t>
  </si>
  <si>
    <t>Поступления по источникам финансирования дефицита бюджета</t>
  </si>
  <si>
    <t xml:space="preserve"> КАССОВЫЕ ВЫПЛАТЫ ПО РАСХОДАМ - всего, в том числе:</t>
  </si>
  <si>
    <t xml:space="preserve"> межбюджетные трансферты (по ВР 500) </t>
  </si>
  <si>
    <t>предоставление субсидий муниципальным бюджетным учреждениям и иным некоммерческим организациям (по ВР 600)</t>
  </si>
  <si>
    <t xml:space="preserve"> другие расходы </t>
  </si>
  <si>
    <t xml:space="preserve"> ДЕФИЦИТ (-), ПРОФИЦИТ (+) </t>
  </si>
  <si>
    <t>учреждений (со счета 40601 на счет 40201)</t>
  </si>
  <si>
    <t xml:space="preserve"> Кассовые выплаты по источникам финансирования дефицита бюджета Борисоглебского сельского поселения</t>
  </si>
  <si>
    <t>Остатки на едином счете бюджета сельского поселения  на начало периода</t>
  </si>
  <si>
    <t>Остатки на едином счете бюджета  сельского поселения на конец периода</t>
  </si>
  <si>
    <t>РЕЗУЛЬТАТ ОПЕРАЦИЙ (без операций по управлению средствами на едином счете бюджета сельского поселения (стр.0300+стр.0500-стр.0600)</t>
  </si>
  <si>
    <t>Предельный объем денежных средств, используемых на осуществление операций по управлению остатками средств на едином счете бюджета (изменение остатков на едином счете  бюджета сельского поселения)</t>
  </si>
  <si>
    <t>8 (49234) 2-69-95</t>
  </si>
  <si>
    <r>
      <t xml:space="preserve">СПРАВОЧНО: </t>
    </r>
    <r>
      <rPr>
        <sz val="10"/>
        <rFont val="Times New Roman"/>
        <family val="1"/>
      </rPr>
      <t xml:space="preserve">Средства от заимствования со счетов бюджетных </t>
    </r>
  </si>
  <si>
    <t>0100</t>
  </si>
  <si>
    <t>0110</t>
  </si>
  <si>
    <t>0120</t>
  </si>
  <si>
    <t>0130</t>
  </si>
  <si>
    <t>0200</t>
  </si>
  <si>
    <t>0220</t>
  </si>
  <si>
    <t>0230</t>
  </si>
  <si>
    <t>0250</t>
  </si>
  <si>
    <t>0300</t>
  </si>
  <si>
    <t>0600</t>
  </si>
  <si>
    <t>0700</t>
  </si>
  <si>
    <t>Начальник финансового управления администрации  района</t>
  </si>
  <si>
    <t>Г.А.Сафонова</t>
  </si>
  <si>
    <t>Исп. О.С.Трофимова</t>
  </si>
  <si>
    <t>Кассовый план исполнения бюджета  муниципального образования Борисоглебское на 2019 год</t>
  </si>
  <si>
    <t>(по состоянию на 2019 год)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</si>
</sst>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[$-FC19]d\ mmmm\ yyyy\ &quot;г.&quot;"/>
    <numFmt numFmtId="186" formatCode="0.000"/>
    <numFmt numFmtId="187" formatCode="0.0000"/>
  </numFmts>
  <fonts count="45">
    <font>
      <sz val="10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10" fillId="3" borderId="0" applyNumberFormat="0" applyBorder="0" applyAlignment="0" applyProtection="0"/>
    <xf numFmtId="0" fontId="28" fillId="4" borderId="0" applyNumberFormat="0" applyBorder="0" applyAlignment="0" applyProtection="0"/>
    <xf numFmtId="0" fontId="10" fillId="5" borderId="0" applyNumberFormat="0" applyBorder="0" applyAlignment="0" applyProtection="0"/>
    <xf numFmtId="0" fontId="28" fillId="6" borderId="0" applyNumberFormat="0" applyBorder="0" applyAlignment="0" applyProtection="0"/>
    <xf numFmtId="0" fontId="10" fillId="7" borderId="0" applyNumberFormat="0" applyBorder="0" applyAlignment="0" applyProtection="0"/>
    <xf numFmtId="0" fontId="28" fillId="8" borderId="0" applyNumberFormat="0" applyBorder="0" applyAlignment="0" applyProtection="0"/>
    <xf numFmtId="0" fontId="10" fillId="9" borderId="0" applyNumberFormat="0" applyBorder="0" applyAlignment="0" applyProtection="0"/>
    <xf numFmtId="0" fontId="28" fillId="10" borderId="0" applyNumberFormat="0" applyBorder="0" applyAlignment="0" applyProtection="0"/>
    <xf numFmtId="0" fontId="10" fillId="11" borderId="0" applyNumberFormat="0" applyBorder="0" applyAlignment="0" applyProtection="0"/>
    <xf numFmtId="0" fontId="28" fillId="12" borderId="0" applyNumberFormat="0" applyBorder="0" applyAlignment="0" applyProtection="0"/>
    <xf numFmtId="0" fontId="10" fillId="13" borderId="0" applyNumberFormat="0" applyBorder="0" applyAlignment="0" applyProtection="0"/>
    <xf numFmtId="0" fontId="28" fillId="14" borderId="0" applyNumberFormat="0" applyBorder="0" applyAlignment="0" applyProtection="0"/>
    <xf numFmtId="0" fontId="10" fillId="15" borderId="0" applyNumberFormat="0" applyBorder="0" applyAlignment="0" applyProtection="0"/>
    <xf numFmtId="0" fontId="28" fillId="16" borderId="0" applyNumberFormat="0" applyBorder="0" applyAlignment="0" applyProtection="0"/>
    <xf numFmtId="0" fontId="10" fillId="17" borderId="0" applyNumberFormat="0" applyBorder="0" applyAlignment="0" applyProtection="0"/>
    <xf numFmtId="0" fontId="28" fillId="18" borderId="0" applyNumberFormat="0" applyBorder="0" applyAlignment="0" applyProtection="0"/>
    <xf numFmtId="0" fontId="10" fillId="19" borderId="0" applyNumberFormat="0" applyBorder="0" applyAlignment="0" applyProtection="0"/>
    <xf numFmtId="0" fontId="28" fillId="20" borderId="0" applyNumberFormat="0" applyBorder="0" applyAlignment="0" applyProtection="0"/>
    <xf numFmtId="0" fontId="10" fillId="9" borderId="0" applyNumberFormat="0" applyBorder="0" applyAlignment="0" applyProtection="0"/>
    <xf numFmtId="0" fontId="28" fillId="21" borderId="0" applyNumberFormat="0" applyBorder="0" applyAlignment="0" applyProtection="0"/>
    <xf numFmtId="0" fontId="10" fillId="15" borderId="0" applyNumberFormat="0" applyBorder="0" applyAlignment="0" applyProtection="0"/>
    <xf numFmtId="0" fontId="28" fillId="22" borderId="0" applyNumberFormat="0" applyBorder="0" applyAlignment="0" applyProtection="0"/>
    <xf numFmtId="0" fontId="10" fillId="23" borderId="0" applyNumberFormat="0" applyBorder="0" applyAlignment="0" applyProtection="0"/>
    <xf numFmtId="0" fontId="29" fillId="24" borderId="0" applyNumberFormat="0" applyBorder="0" applyAlignment="0" applyProtection="0"/>
    <xf numFmtId="0" fontId="11" fillId="25" borderId="0" applyNumberFormat="0" applyBorder="0" applyAlignment="0" applyProtection="0"/>
    <xf numFmtId="0" fontId="29" fillId="26" borderId="0" applyNumberFormat="0" applyBorder="0" applyAlignment="0" applyProtection="0"/>
    <xf numFmtId="0" fontId="11" fillId="17" borderId="0" applyNumberFormat="0" applyBorder="0" applyAlignment="0" applyProtection="0"/>
    <xf numFmtId="0" fontId="29" fillId="27" borderId="0" applyNumberFormat="0" applyBorder="0" applyAlignment="0" applyProtection="0"/>
    <xf numFmtId="0" fontId="11" fillId="19" borderId="0" applyNumberFormat="0" applyBorder="0" applyAlignment="0" applyProtection="0"/>
    <xf numFmtId="0" fontId="29" fillId="28" borderId="0" applyNumberFormat="0" applyBorder="0" applyAlignment="0" applyProtection="0"/>
    <xf numFmtId="0" fontId="11" fillId="29" borderId="0" applyNumberFormat="0" applyBorder="0" applyAlignment="0" applyProtection="0"/>
    <xf numFmtId="0" fontId="29" fillId="30" borderId="0" applyNumberFormat="0" applyBorder="0" applyAlignment="0" applyProtection="0"/>
    <xf numFmtId="0" fontId="11" fillId="31" borderId="0" applyNumberFormat="0" applyBorder="0" applyAlignment="0" applyProtection="0"/>
    <xf numFmtId="0" fontId="29" fillId="32" borderId="0" applyNumberFormat="0" applyBorder="0" applyAlignment="0" applyProtection="0"/>
    <xf numFmtId="0" fontId="11" fillId="33" borderId="0" applyNumberFormat="0" applyBorder="0" applyAlignment="0" applyProtection="0"/>
    <xf numFmtId="0" fontId="29" fillId="34" borderId="0" applyNumberFormat="0" applyBorder="0" applyAlignment="0" applyProtection="0"/>
    <xf numFmtId="0" fontId="11" fillId="35" borderId="0" applyNumberFormat="0" applyBorder="0" applyAlignment="0" applyProtection="0"/>
    <xf numFmtId="0" fontId="29" fillId="36" borderId="0" applyNumberFormat="0" applyBorder="0" applyAlignment="0" applyProtection="0"/>
    <xf numFmtId="0" fontId="11" fillId="37" borderId="0" applyNumberFormat="0" applyBorder="0" applyAlignment="0" applyProtection="0"/>
    <xf numFmtId="0" fontId="29" fillId="38" borderId="0" applyNumberFormat="0" applyBorder="0" applyAlignment="0" applyProtection="0"/>
    <xf numFmtId="0" fontId="11" fillId="39" borderId="0" applyNumberFormat="0" applyBorder="0" applyAlignment="0" applyProtection="0"/>
    <xf numFmtId="0" fontId="29" fillId="40" borderId="0" applyNumberFormat="0" applyBorder="0" applyAlignment="0" applyProtection="0"/>
    <xf numFmtId="0" fontId="11" fillId="29" borderId="0" applyNumberFormat="0" applyBorder="0" applyAlignment="0" applyProtection="0"/>
    <xf numFmtId="0" fontId="29" fillId="41" borderId="0" applyNumberFormat="0" applyBorder="0" applyAlignment="0" applyProtection="0"/>
    <xf numFmtId="0" fontId="11" fillId="31" borderId="0" applyNumberFormat="0" applyBorder="0" applyAlignment="0" applyProtection="0"/>
    <xf numFmtId="0" fontId="29" fillId="42" borderId="0" applyNumberFormat="0" applyBorder="0" applyAlignment="0" applyProtection="0"/>
    <xf numFmtId="0" fontId="11" fillId="43" borderId="0" applyNumberFormat="0" applyBorder="0" applyAlignment="0" applyProtection="0"/>
    <xf numFmtId="0" fontId="30" fillId="44" borderId="1" applyNumberFormat="0" applyAlignment="0" applyProtection="0"/>
    <xf numFmtId="0" fontId="12" fillId="13" borderId="2" applyNumberFormat="0" applyAlignment="0" applyProtection="0"/>
    <xf numFmtId="0" fontId="31" fillId="45" borderId="3" applyNumberFormat="0" applyAlignment="0" applyProtection="0"/>
    <xf numFmtId="0" fontId="13" fillId="46" borderId="4" applyNumberFormat="0" applyAlignment="0" applyProtection="0"/>
    <xf numFmtId="0" fontId="32" fillId="45" borderId="1" applyNumberFormat="0" applyAlignment="0" applyProtection="0"/>
    <xf numFmtId="0" fontId="14" fillId="46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15" fillId="0" borderId="6" applyNumberFormat="0" applyFill="0" applyAlignment="0" applyProtection="0"/>
    <xf numFmtId="0" fontId="34" fillId="0" borderId="7" applyNumberFormat="0" applyFill="0" applyAlignment="0" applyProtection="0"/>
    <xf numFmtId="0" fontId="16" fillId="0" borderId="8" applyNumberFormat="0" applyFill="0" applyAlignment="0" applyProtection="0"/>
    <xf numFmtId="0" fontId="35" fillId="0" borderId="9" applyNumberFormat="0" applyFill="0" applyAlignment="0" applyProtection="0"/>
    <xf numFmtId="0" fontId="17" fillId="0" borderId="10" applyNumberFormat="0" applyFill="0" applyAlignment="0" applyProtection="0"/>
    <xf numFmtId="0" fontId="3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6" fillId="0" borderId="11" applyNumberFormat="0" applyFill="0" applyAlignment="0" applyProtection="0"/>
    <xf numFmtId="0" fontId="18" fillId="0" borderId="12" applyNumberFormat="0" applyFill="0" applyAlignment="0" applyProtection="0"/>
    <xf numFmtId="0" fontId="37" fillId="47" borderId="13" applyNumberFormat="0" applyAlignment="0" applyProtection="0"/>
    <xf numFmtId="0" fontId="19" fillId="48" borderId="14" applyNumberFormat="0" applyAlignment="0" applyProtection="0"/>
    <xf numFmtId="0" fontId="3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9" fillId="49" borderId="0" applyNumberFormat="0" applyBorder="0" applyAlignment="0" applyProtection="0"/>
    <xf numFmtId="0" fontId="21" fillId="50" borderId="0" applyNumberFormat="0" applyBorder="0" applyAlignment="0" applyProtection="0"/>
    <xf numFmtId="0" fontId="40" fillId="51" borderId="0" applyNumberFormat="0" applyBorder="0" applyAlignment="0" applyProtection="0"/>
    <xf numFmtId="0" fontId="22" fillId="5" borderId="0" applyNumberFormat="0" applyBorder="0" applyAlignment="0" applyProtection="0"/>
    <xf numFmtId="0" fontId="4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0" fillId="53" borderId="16" applyNumberFormat="0" applyFont="0" applyAlignment="0" applyProtection="0"/>
    <xf numFmtId="9" fontId="0" fillId="0" borderId="0" applyFont="0" applyFill="0" applyBorder="0" applyAlignment="0" applyProtection="0"/>
    <xf numFmtId="0" fontId="42" fillId="0" borderId="17" applyNumberFormat="0" applyFill="0" applyAlignment="0" applyProtection="0"/>
    <xf numFmtId="0" fontId="24" fillId="0" borderId="18" applyNumberFormat="0" applyFill="0" applyAlignment="0" applyProtection="0"/>
    <xf numFmtId="0" fontId="4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54" borderId="0" applyNumberFormat="0" applyBorder="0" applyAlignment="0" applyProtection="0"/>
    <xf numFmtId="0" fontId="26" fillId="7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top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3" fillId="0" borderId="19" xfId="0" applyFont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19" xfId="0" applyFont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19" xfId="0" applyFont="1" applyBorder="1" applyAlignment="1">
      <alignment vertical="top" wrapText="1"/>
    </xf>
    <xf numFmtId="0" fontId="4" fillId="0" borderId="19" xfId="0" applyFont="1" applyBorder="1" applyAlignment="1">
      <alignment horizontal="center" vertical="top" wrapText="1"/>
    </xf>
    <xf numFmtId="2" fontId="5" fillId="0" borderId="19" xfId="0" applyNumberFormat="1" applyFont="1" applyFill="1" applyBorder="1" applyAlignment="1">
      <alignment horizontal="right" vertical="top" wrapText="1"/>
    </xf>
    <xf numFmtId="0" fontId="5" fillId="0" borderId="19" xfId="0" applyFont="1" applyBorder="1" applyAlignment="1">
      <alignment horizontal="right" vertical="top" wrapText="1"/>
    </xf>
    <xf numFmtId="0" fontId="2" fillId="0" borderId="19" xfId="0" applyFont="1" applyFill="1" applyBorder="1" applyAlignment="1">
      <alignment horizontal="right" vertical="top" wrapText="1"/>
    </xf>
    <xf numFmtId="0" fontId="5" fillId="0" borderId="19" xfId="0" applyFont="1" applyFill="1" applyBorder="1" applyAlignment="1">
      <alignment horizontal="right" vertical="top" wrapText="1"/>
    </xf>
    <xf numFmtId="2" fontId="2" fillId="0" borderId="19" xfId="0" applyNumberFormat="1" applyFont="1" applyFill="1" applyBorder="1" applyAlignment="1">
      <alignment horizontal="right" vertical="top" wrapText="1"/>
    </xf>
    <xf numFmtId="2" fontId="2" fillId="0" borderId="0" xfId="0" applyNumberFormat="1" applyFont="1" applyAlignment="1">
      <alignment wrapText="1"/>
    </xf>
    <xf numFmtId="0" fontId="5" fillId="55" borderId="19" xfId="0" applyFont="1" applyFill="1" applyBorder="1" applyAlignment="1">
      <alignment vertical="top" wrapText="1"/>
    </xf>
    <xf numFmtId="184" fontId="5" fillId="0" borderId="19" xfId="0" applyNumberFormat="1" applyFont="1" applyFill="1" applyBorder="1" applyAlignment="1">
      <alignment horizontal="right" vertical="top" wrapText="1"/>
    </xf>
    <xf numFmtId="0" fontId="5" fillId="0" borderId="19" xfId="0" applyFont="1" applyBorder="1" applyAlignment="1">
      <alignment vertical="top" wrapText="1"/>
    </xf>
    <xf numFmtId="0" fontId="2" fillId="0" borderId="19" xfId="0" applyFont="1" applyBorder="1" applyAlignment="1">
      <alignment horizontal="right" vertical="top" wrapText="1"/>
    </xf>
    <xf numFmtId="2" fontId="2" fillId="0" borderId="19" xfId="0" applyNumberFormat="1" applyFont="1" applyBorder="1" applyAlignment="1">
      <alignment horizontal="right" vertical="top" wrapText="1"/>
    </xf>
    <xf numFmtId="0" fontId="5" fillId="0" borderId="19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49" fontId="4" fillId="0" borderId="19" xfId="0" applyNumberFormat="1" applyFont="1" applyBorder="1" applyAlignment="1">
      <alignment horizontal="center" vertical="top" wrapText="1"/>
    </xf>
    <xf numFmtId="49" fontId="4" fillId="0" borderId="19" xfId="0" applyNumberFormat="1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horizontal="right" vertical="top"/>
    </xf>
    <xf numFmtId="0" fontId="2" fillId="0" borderId="19" xfId="0" applyFont="1" applyBorder="1" applyAlignment="1">
      <alignment vertical="top" wrapText="1"/>
    </xf>
    <xf numFmtId="2" fontId="2" fillId="0" borderId="19" xfId="0" applyNumberFormat="1" applyFont="1" applyFill="1" applyBorder="1" applyAlignment="1">
      <alignment horizontal="center" vertical="top" wrapText="1"/>
    </xf>
    <xf numFmtId="2" fontId="5" fillId="0" borderId="19" xfId="0" applyNumberFormat="1" applyFont="1" applyFill="1" applyBorder="1" applyAlignment="1">
      <alignment horizontal="center" vertical="top" wrapText="1"/>
    </xf>
    <xf numFmtId="14" fontId="0" fillId="0" borderId="0" xfId="0" applyNumberFormat="1" applyFont="1" applyFill="1" applyAlignment="1">
      <alignment horizontal="left"/>
    </xf>
    <xf numFmtId="49" fontId="9" fillId="0" borderId="19" xfId="0" applyNumberFormat="1" applyFont="1" applyBorder="1" applyAlignment="1">
      <alignment horizontal="center" vertical="top" wrapText="1"/>
    </xf>
    <xf numFmtId="2" fontId="2" fillId="0" borderId="19" xfId="0" applyNumberFormat="1" applyFont="1" applyFill="1" applyBorder="1" applyAlignment="1">
      <alignment horizontal="center" vertical="top"/>
    </xf>
    <xf numFmtId="0" fontId="2" fillId="55" borderId="19" xfId="0" applyFont="1" applyFill="1" applyBorder="1" applyAlignment="1">
      <alignment vertical="top" wrapText="1"/>
    </xf>
    <xf numFmtId="49" fontId="9" fillId="0" borderId="19" xfId="0" applyNumberFormat="1" applyFont="1" applyFill="1" applyBorder="1" applyAlignment="1">
      <alignment horizontal="center" vertical="top" wrapText="1"/>
    </xf>
    <xf numFmtId="2" fontId="5" fillId="0" borderId="19" xfId="0" applyNumberFormat="1" applyFont="1" applyBorder="1" applyAlignment="1">
      <alignment horizontal="right" vertical="top" wrapText="1"/>
    </xf>
    <xf numFmtId="2" fontId="2" fillId="0" borderId="19" xfId="0" applyNumberFormat="1" applyFont="1" applyBorder="1" applyAlignment="1">
      <alignment horizontal="center" vertical="center"/>
    </xf>
    <xf numFmtId="2" fontId="5" fillId="0" borderId="19" xfId="0" applyNumberFormat="1" applyFont="1" applyFill="1" applyBorder="1" applyAlignment="1">
      <alignment horizontal="center" vertical="center"/>
    </xf>
    <xf numFmtId="0" fontId="3" fillId="55" borderId="19" xfId="0" applyFont="1" applyFill="1" applyBorder="1" applyAlignment="1">
      <alignment horizontal="center" vertical="top" wrapText="1"/>
    </xf>
    <xf numFmtId="0" fontId="6" fillId="0" borderId="2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2" fillId="0" borderId="0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wrapText="1"/>
    </xf>
    <xf numFmtId="0" fontId="5" fillId="0" borderId="19" xfId="0" applyFont="1" applyFill="1" applyBorder="1" applyAlignment="1">
      <alignment horizontal="right" vertical="top" wrapText="1"/>
    </xf>
    <xf numFmtId="0" fontId="2" fillId="0" borderId="0" xfId="0" applyFont="1" applyBorder="1" applyAlignment="1">
      <alignment wrapText="1"/>
    </xf>
    <xf numFmtId="0" fontId="3" fillId="0" borderId="19" xfId="0" applyFont="1" applyFill="1" applyBorder="1" applyAlignment="1">
      <alignment horizontal="center" wrapText="1"/>
    </xf>
    <xf numFmtId="0" fontId="4" fillId="0" borderId="19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right" vertical="top" wrapText="1"/>
    </xf>
    <xf numFmtId="184" fontId="5" fillId="0" borderId="19" xfId="0" applyNumberFormat="1" applyFont="1" applyFill="1" applyBorder="1" applyAlignment="1">
      <alignment horizontal="center" vertical="top" wrapText="1"/>
    </xf>
    <xf numFmtId="0" fontId="3" fillId="0" borderId="19" xfId="0" applyFont="1" applyBorder="1" applyAlignment="1">
      <alignment horizontal="center" wrapText="1"/>
    </xf>
    <xf numFmtId="0" fontId="8" fillId="0" borderId="0" xfId="0" applyFont="1" applyAlignment="1">
      <alignment horizontal="center" vertical="top" wrapText="1"/>
    </xf>
    <xf numFmtId="2" fontId="2" fillId="0" borderId="21" xfId="0" applyNumberFormat="1" applyFont="1" applyFill="1" applyBorder="1" applyAlignment="1">
      <alignment horizontal="right" vertical="top" wrapText="1"/>
    </xf>
    <xf numFmtId="0" fontId="2" fillId="0" borderId="22" xfId="0" applyFont="1" applyFill="1" applyBorder="1" applyAlignment="1">
      <alignment horizontal="right" vertical="top" wrapText="1"/>
    </xf>
    <xf numFmtId="0" fontId="1" fillId="0" borderId="0" xfId="0" applyFont="1" applyAlignment="1">
      <alignment horizontal="center" vertical="top" wrapText="1"/>
    </xf>
  </cellXfs>
  <cellStyles count="88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Плохой" xfId="87"/>
    <cellStyle name="Плохой 2" xfId="88"/>
    <cellStyle name="Пояснение" xfId="89"/>
    <cellStyle name="Пояснение 2" xfId="90"/>
    <cellStyle name="Примечание" xfId="91"/>
    <cellStyle name="Примечание 2" xfId="92"/>
    <cellStyle name="Percent" xfId="93"/>
    <cellStyle name="Связанная ячейка" xfId="94"/>
    <cellStyle name="Связанная ячейка 2" xfId="95"/>
    <cellStyle name="Текст предупреждения" xfId="96"/>
    <cellStyle name="Текст предупреждения 2" xfId="97"/>
    <cellStyle name="Comma" xfId="98"/>
    <cellStyle name="Comma [0]" xfId="99"/>
    <cellStyle name="Хороший" xfId="100"/>
    <cellStyle name="Хороший 2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8"/>
  <sheetViews>
    <sheetView tabSelected="1" view="pageBreakPreview" zoomScaleSheetLayoutView="100" zoomScalePageLayoutView="0" workbookViewId="0" topLeftCell="A7">
      <selection activeCell="C20" sqref="C20"/>
    </sheetView>
  </sheetViews>
  <sheetFormatPr defaultColWidth="9.00390625" defaultRowHeight="12.75"/>
  <cols>
    <col min="1" max="1" width="18.00390625" style="2" customWidth="1"/>
    <col min="2" max="2" width="5.00390625" style="2" customWidth="1"/>
    <col min="3" max="3" width="9.375" style="2" bestFit="1" customWidth="1"/>
    <col min="4" max="4" width="9.875" style="2" customWidth="1"/>
    <col min="5" max="5" width="9.125" style="2" customWidth="1"/>
    <col min="6" max="6" width="9.00390625" style="2" customWidth="1"/>
    <col min="7" max="7" width="9.125" style="2" customWidth="1"/>
    <col min="8" max="8" width="8.875" style="2" customWidth="1"/>
    <col min="9" max="9" width="8.625" style="2" customWidth="1"/>
    <col min="10" max="10" width="8.75390625" style="2" customWidth="1"/>
    <col min="11" max="11" width="8.625" style="2" customWidth="1"/>
    <col min="12" max="12" width="8.875" style="2" customWidth="1"/>
    <col min="13" max="13" width="9.125" style="2" customWidth="1"/>
    <col min="14" max="14" width="8.625" style="2" customWidth="1"/>
    <col min="15" max="15" width="8.375" style="2" customWidth="1"/>
    <col min="16" max="16" width="8.75390625" style="2" customWidth="1"/>
    <col min="17" max="18" width="8.625" style="2" customWidth="1"/>
    <col min="19" max="20" width="8.75390625" style="2" customWidth="1"/>
    <col min="21" max="16384" width="9.125" style="2" customWidth="1"/>
  </cols>
  <sheetData>
    <row r="1" spans="1:21" ht="18.75" customHeight="1">
      <c r="A1" s="64" t="s">
        <v>58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1"/>
    </row>
    <row r="2" spans="1:21" ht="18.75">
      <c r="A2" s="3"/>
      <c r="B2" s="3"/>
      <c r="C2" s="3"/>
      <c r="D2" s="4"/>
      <c r="E2" s="3"/>
      <c r="F2" s="61" t="s">
        <v>59</v>
      </c>
      <c r="G2" s="61"/>
      <c r="H2" s="61"/>
      <c r="I2" s="61"/>
      <c r="J2" s="61"/>
      <c r="K2" s="61"/>
      <c r="L2" s="61"/>
      <c r="M2" s="61"/>
      <c r="N2" s="61"/>
      <c r="O2" s="61"/>
      <c r="P2" s="3"/>
      <c r="Q2" s="3"/>
      <c r="R2" s="3"/>
      <c r="S2" s="3"/>
      <c r="T2" s="3"/>
      <c r="U2" s="1"/>
    </row>
    <row r="3" spans="1:21" ht="12.75" customHeight="1">
      <c r="A3" s="53" t="s">
        <v>0</v>
      </c>
      <c r="B3" s="53"/>
      <c r="C3" s="53"/>
      <c r="D3" s="5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1"/>
    </row>
    <row r="4" spans="1:21" ht="12.75" customHeight="1">
      <c r="A4" s="52" t="s">
        <v>1</v>
      </c>
      <c r="B4" s="52"/>
      <c r="C4" s="52"/>
      <c r="D4" s="5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1"/>
    </row>
    <row r="5" spans="1:21" ht="12.75">
      <c r="A5" s="3"/>
      <c r="B5" s="3"/>
      <c r="C5" s="3"/>
      <c r="D5" s="5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1"/>
    </row>
    <row r="6" spans="1:21" ht="18" customHeight="1">
      <c r="A6" s="60" t="s">
        <v>2</v>
      </c>
      <c r="B6" s="60" t="s">
        <v>3</v>
      </c>
      <c r="C6" s="60" t="s">
        <v>4</v>
      </c>
      <c r="D6" s="60" t="s">
        <v>5</v>
      </c>
      <c r="E6" s="60" t="s">
        <v>6</v>
      </c>
      <c r="F6" s="60"/>
      <c r="G6" s="60"/>
      <c r="H6" s="56" t="s">
        <v>7</v>
      </c>
      <c r="I6" s="56" t="s">
        <v>8</v>
      </c>
      <c r="J6" s="56"/>
      <c r="K6" s="56"/>
      <c r="L6" s="56" t="s">
        <v>9</v>
      </c>
      <c r="M6" s="56" t="s">
        <v>10</v>
      </c>
      <c r="N6" s="56"/>
      <c r="O6" s="56"/>
      <c r="P6" s="56" t="s">
        <v>11</v>
      </c>
      <c r="Q6" s="60" t="s">
        <v>12</v>
      </c>
      <c r="R6" s="60"/>
      <c r="S6" s="60"/>
      <c r="T6" s="56" t="s">
        <v>13</v>
      </c>
      <c r="U6" s="1"/>
    </row>
    <row r="7" spans="1:21" ht="12.75">
      <c r="A7" s="60"/>
      <c r="B7" s="60"/>
      <c r="C7" s="60"/>
      <c r="D7" s="60"/>
      <c r="E7" s="60"/>
      <c r="F7" s="60"/>
      <c r="G7" s="60"/>
      <c r="H7" s="56"/>
      <c r="I7" s="56"/>
      <c r="J7" s="56"/>
      <c r="K7" s="56"/>
      <c r="L7" s="56"/>
      <c r="M7" s="56"/>
      <c r="N7" s="56"/>
      <c r="O7" s="56"/>
      <c r="P7" s="56"/>
      <c r="Q7" s="60"/>
      <c r="R7" s="60"/>
      <c r="S7" s="60"/>
      <c r="T7" s="56"/>
      <c r="U7" s="1"/>
    </row>
    <row r="8" spans="1:21" ht="24">
      <c r="A8" s="60"/>
      <c r="B8" s="60"/>
      <c r="C8" s="60"/>
      <c r="D8" s="60"/>
      <c r="E8" s="7" t="s">
        <v>14</v>
      </c>
      <c r="F8" s="7" t="s">
        <v>15</v>
      </c>
      <c r="G8" s="7" t="s">
        <v>16</v>
      </c>
      <c r="H8" s="56"/>
      <c r="I8" s="8" t="s">
        <v>17</v>
      </c>
      <c r="J8" s="8" t="s">
        <v>18</v>
      </c>
      <c r="K8" s="8" t="s">
        <v>19</v>
      </c>
      <c r="L8" s="56"/>
      <c r="M8" s="8" t="s">
        <v>20</v>
      </c>
      <c r="N8" s="8" t="s">
        <v>21</v>
      </c>
      <c r="O8" s="8" t="s">
        <v>22</v>
      </c>
      <c r="P8" s="56"/>
      <c r="Q8" s="7" t="s">
        <v>23</v>
      </c>
      <c r="R8" s="7" t="s">
        <v>24</v>
      </c>
      <c r="S8" s="7" t="s">
        <v>25</v>
      </c>
      <c r="T8" s="56"/>
      <c r="U8" s="1"/>
    </row>
    <row r="9" spans="1:21" ht="12.75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10">
        <v>8</v>
      </c>
      <c r="I9" s="10">
        <v>9</v>
      </c>
      <c r="J9" s="10">
        <v>10</v>
      </c>
      <c r="K9" s="10">
        <v>11</v>
      </c>
      <c r="L9" s="10">
        <v>12</v>
      </c>
      <c r="M9" s="10">
        <v>13</v>
      </c>
      <c r="N9" s="10">
        <v>14</v>
      </c>
      <c r="O9" s="10">
        <v>15</v>
      </c>
      <c r="P9" s="10">
        <v>16</v>
      </c>
      <c r="Q9" s="42">
        <v>17</v>
      </c>
      <c r="R9" s="9">
        <v>18</v>
      </c>
      <c r="S9" s="9">
        <v>19</v>
      </c>
      <c r="T9" s="10">
        <v>20</v>
      </c>
      <c r="U9" s="1"/>
    </row>
    <row r="10" spans="1:21" ht="36.75" customHeight="1">
      <c r="A10" s="11" t="s">
        <v>26</v>
      </c>
      <c r="B10" s="28" t="s">
        <v>44</v>
      </c>
      <c r="C10" s="39">
        <v>24983.2</v>
      </c>
      <c r="D10" s="13">
        <f>D12+D13+D14</f>
        <v>24983.2</v>
      </c>
      <c r="E10" s="13">
        <v>1862.6</v>
      </c>
      <c r="F10" s="13">
        <v>2454.4</v>
      </c>
      <c r="G10" s="13">
        <v>1303.2</v>
      </c>
      <c r="H10" s="13">
        <f>H12+H13+H14</f>
        <v>5620.199999999999</v>
      </c>
      <c r="I10" s="13">
        <v>3410.7</v>
      </c>
      <c r="J10" s="13">
        <v>1485.9</v>
      </c>
      <c r="K10" s="13">
        <v>1619.6</v>
      </c>
      <c r="L10" s="13">
        <f>L12+L13+L14</f>
        <v>6516.200000000001</v>
      </c>
      <c r="M10" s="13">
        <v>1843.55</v>
      </c>
      <c r="N10" s="13">
        <v>1395.95</v>
      </c>
      <c r="O10" s="13">
        <v>1794.9</v>
      </c>
      <c r="P10" s="13">
        <f>P12+P13+P14</f>
        <v>5034.4</v>
      </c>
      <c r="Q10" s="13">
        <v>2963.5</v>
      </c>
      <c r="R10" s="13">
        <v>2211.2</v>
      </c>
      <c r="S10" s="13">
        <v>2637.7</v>
      </c>
      <c r="T10" s="13">
        <f>T12+T13+T14</f>
        <v>7812.400000000001</v>
      </c>
      <c r="U10" s="1"/>
    </row>
    <row r="11" spans="1:21" ht="18.75" customHeight="1">
      <c r="A11" s="31" t="s">
        <v>27</v>
      </c>
      <c r="B11" s="28"/>
      <c r="C11" s="14"/>
      <c r="D11" s="15"/>
      <c r="E11" s="62"/>
      <c r="F11" s="63"/>
      <c r="G11" s="15"/>
      <c r="H11" s="16"/>
      <c r="I11" s="15"/>
      <c r="J11" s="15"/>
      <c r="K11" s="15"/>
      <c r="L11" s="16"/>
      <c r="M11" s="15"/>
      <c r="N11" s="15"/>
      <c r="O11" s="15"/>
      <c r="P11" s="16"/>
      <c r="Q11" s="15"/>
      <c r="R11" s="15"/>
      <c r="S11" s="15"/>
      <c r="T11" s="16"/>
      <c r="U11" s="1"/>
    </row>
    <row r="12" spans="1:21" ht="26.25" customHeight="1">
      <c r="A12" s="37" t="s">
        <v>28</v>
      </c>
      <c r="B12" s="35" t="s">
        <v>45</v>
      </c>
      <c r="C12" s="17">
        <v>9592</v>
      </c>
      <c r="D12" s="17">
        <f>H12+L12+P12+T12</f>
        <v>9592</v>
      </c>
      <c r="E12" s="32">
        <v>645.8</v>
      </c>
      <c r="F12" s="32">
        <v>361.8</v>
      </c>
      <c r="G12" s="32">
        <v>353.8</v>
      </c>
      <c r="H12" s="33">
        <f>SUM(E12:G12)</f>
        <v>1361.3999999999999</v>
      </c>
      <c r="I12" s="32">
        <v>1212.8</v>
      </c>
      <c r="J12" s="32">
        <v>316.8</v>
      </c>
      <c r="K12" s="32">
        <v>449.5</v>
      </c>
      <c r="L12" s="33">
        <f>SUM(I12:K12)</f>
        <v>1979.1</v>
      </c>
      <c r="M12" s="40">
        <v>623.75</v>
      </c>
      <c r="N12" s="40">
        <v>226.85</v>
      </c>
      <c r="O12" s="40">
        <v>624.8</v>
      </c>
      <c r="P12" s="41">
        <f>SUM(M12:O12)</f>
        <v>1475.4</v>
      </c>
      <c r="Q12" s="40">
        <v>1726.8</v>
      </c>
      <c r="R12" s="40">
        <v>1810.7</v>
      </c>
      <c r="S12" s="40">
        <v>1238.6</v>
      </c>
      <c r="T12" s="41">
        <f>SUM(Q12:S12)</f>
        <v>4776.1</v>
      </c>
      <c r="U12" s="1"/>
    </row>
    <row r="13" spans="1:21" ht="28.5" customHeight="1">
      <c r="A13" s="31" t="s">
        <v>29</v>
      </c>
      <c r="B13" s="35" t="s">
        <v>46</v>
      </c>
      <c r="C13" s="17">
        <v>18770.37</v>
      </c>
      <c r="D13" s="17">
        <f>H13+L13+P13+T13</f>
        <v>15391.2</v>
      </c>
      <c r="E13" s="36">
        <v>1216.8</v>
      </c>
      <c r="F13" s="36">
        <v>2092.6</v>
      </c>
      <c r="G13" s="36">
        <v>949.4</v>
      </c>
      <c r="H13" s="33">
        <f>SUM(E13:G13)</f>
        <v>4258.799999999999</v>
      </c>
      <c r="I13" s="32">
        <v>2197.9</v>
      </c>
      <c r="J13" s="32">
        <v>1169.1</v>
      </c>
      <c r="K13" s="32">
        <v>1170.1</v>
      </c>
      <c r="L13" s="33">
        <f>SUM(I13:K13)</f>
        <v>4537.1</v>
      </c>
      <c r="M13" s="32">
        <v>1219.8</v>
      </c>
      <c r="N13" s="32">
        <v>1169.1</v>
      </c>
      <c r="O13" s="32">
        <v>1170.1</v>
      </c>
      <c r="P13" s="33">
        <f>SUM(M13:O13)</f>
        <v>3558.9999999999995</v>
      </c>
      <c r="Q13" s="32">
        <v>1236.7</v>
      </c>
      <c r="R13" s="32">
        <v>400.5</v>
      </c>
      <c r="S13" s="32">
        <v>1399.1</v>
      </c>
      <c r="T13" s="33">
        <f>SUM(Q13:S13)</f>
        <v>3036.3</v>
      </c>
      <c r="U13" s="1"/>
    </row>
    <row r="14" spans="1:21" ht="57" customHeight="1">
      <c r="A14" s="31" t="s">
        <v>30</v>
      </c>
      <c r="B14" s="35" t="s">
        <v>47</v>
      </c>
      <c r="C14" s="15">
        <v>0</v>
      </c>
      <c r="D14" s="15">
        <v>0</v>
      </c>
      <c r="E14" s="36">
        <v>0</v>
      </c>
      <c r="F14" s="36">
        <v>0</v>
      </c>
      <c r="G14" s="36">
        <v>0</v>
      </c>
      <c r="H14" s="33">
        <f>SUM(E14:G14)</f>
        <v>0</v>
      </c>
      <c r="I14" s="32">
        <v>0</v>
      </c>
      <c r="J14" s="32">
        <v>0</v>
      </c>
      <c r="K14" s="32">
        <v>0</v>
      </c>
      <c r="L14" s="33">
        <f>SUM(I14:K14)</f>
        <v>0</v>
      </c>
      <c r="M14" s="32">
        <v>0</v>
      </c>
      <c r="N14" s="32">
        <v>0</v>
      </c>
      <c r="O14" s="32">
        <v>0</v>
      </c>
      <c r="P14" s="33">
        <f>SUM(M14:O14)</f>
        <v>0</v>
      </c>
      <c r="Q14" s="32">
        <v>0</v>
      </c>
      <c r="R14" s="32">
        <v>0</v>
      </c>
      <c r="S14" s="32">
        <v>0</v>
      </c>
      <c r="T14" s="33">
        <f>SUM(Q14:S14)</f>
        <v>0</v>
      </c>
      <c r="U14" s="1"/>
    </row>
    <row r="15" spans="1:21" ht="48.75" customHeight="1">
      <c r="A15" s="11" t="s">
        <v>31</v>
      </c>
      <c r="B15" s="29" t="s">
        <v>48</v>
      </c>
      <c r="C15" s="13">
        <v>24983.2</v>
      </c>
      <c r="D15" s="13">
        <f>H15+L15+P15+T15</f>
        <v>24983.199999999997</v>
      </c>
      <c r="E15" s="33">
        <v>2518.58</v>
      </c>
      <c r="F15" s="33">
        <v>3077.1</v>
      </c>
      <c r="G15" s="33">
        <v>3331.4</v>
      </c>
      <c r="H15" s="33">
        <f>SUM(H16:H18)</f>
        <v>8927.08</v>
      </c>
      <c r="I15" s="33">
        <v>2336.49</v>
      </c>
      <c r="J15" s="33">
        <v>1873.9</v>
      </c>
      <c r="K15" s="33">
        <v>1577.4</v>
      </c>
      <c r="L15" s="33">
        <f>SUM(L16:L18)</f>
        <v>5787.789999999999</v>
      </c>
      <c r="M15" s="33">
        <v>1720.79</v>
      </c>
      <c r="N15" s="33">
        <v>1536.2</v>
      </c>
      <c r="O15" s="33">
        <v>1584.1</v>
      </c>
      <c r="P15" s="33">
        <f>SUM(P16:P18)</f>
        <v>4841.09</v>
      </c>
      <c r="Q15" s="33">
        <v>1779.84</v>
      </c>
      <c r="R15" s="33">
        <v>1813.1</v>
      </c>
      <c r="S15" s="33">
        <v>1834.3</v>
      </c>
      <c r="T15" s="33">
        <f>SUM(T16:T18)</f>
        <v>5427.24</v>
      </c>
      <c r="U15" s="18"/>
    </row>
    <row r="16" spans="1:21" ht="38.25" customHeight="1">
      <c r="A16" s="31" t="s">
        <v>32</v>
      </c>
      <c r="B16" s="38" t="s">
        <v>49</v>
      </c>
      <c r="C16" s="17">
        <v>483.56</v>
      </c>
      <c r="D16" s="13">
        <f>H16+L16+P16+T16</f>
        <v>483.56</v>
      </c>
      <c r="E16" s="32">
        <v>120.89</v>
      </c>
      <c r="F16" s="32">
        <v>0</v>
      </c>
      <c r="G16" s="32">
        <v>0</v>
      </c>
      <c r="H16" s="33">
        <f>SUM(E16:G16)</f>
        <v>120.89</v>
      </c>
      <c r="I16" s="32">
        <v>120.89</v>
      </c>
      <c r="J16" s="32">
        <v>0</v>
      </c>
      <c r="K16" s="32">
        <v>0</v>
      </c>
      <c r="L16" s="33">
        <f>SUM(I16:K16)</f>
        <v>120.89</v>
      </c>
      <c r="M16" s="32">
        <v>120.89</v>
      </c>
      <c r="N16" s="32">
        <v>0</v>
      </c>
      <c r="O16" s="32">
        <v>0</v>
      </c>
      <c r="P16" s="33">
        <f>SUM(M16:O16)</f>
        <v>120.89</v>
      </c>
      <c r="Q16" s="32">
        <v>120.89</v>
      </c>
      <c r="R16" s="32">
        <v>0</v>
      </c>
      <c r="S16" s="32">
        <v>0</v>
      </c>
      <c r="T16" s="33">
        <f>SUM(Q16:S16)</f>
        <v>120.89</v>
      </c>
      <c r="U16" s="18"/>
    </row>
    <row r="17" spans="1:21" ht="114.75" customHeight="1">
      <c r="A17" s="31" t="s">
        <v>33</v>
      </c>
      <c r="B17" s="38" t="s">
        <v>50</v>
      </c>
      <c r="C17" s="17">
        <v>9722.9</v>
      </c>
      <c r="D17" s="13">
        <f>H17+L17+P17+T17</f>
        <v>9722.9</v>
      </c>
      <c r="E17" s="32">
        <v>1139.3</v>
      </c>
      <c r="F17" s="32">
        <v>1103.2</v>
      </c>
      <c r="G17" s="32">
        <v>1060.7</v>
      </c>
      <c r="H17" s="33">
        <f>SUM(E17:G17)</f>
        <v>3303.2</v>
      </c>
      <c r="I17" s="32">
        <v>926.3</v>
      </c>
      <c r="J17" s="32">
        <v>647</v>
      </c>
      <c r="K17" s="32">
        <v>674.4</v>
      </c>
      <c r="L17" s="33">
        <f>SUM(I17:K17)</f>
        <v>2247.7</v>
      </c>
      <c r="M17" s="32">
        <v>647</v>
      </c>
      <c r="N17" s="32">
        <v>647</v>
      </c>
      <c r="O17" s="32">
        <v>648</v>
      </c>
      <c r="P17" s="33">
        <f>SUM(M17:O17)</f>
        <v>1942</v>
      </c>
      <c r="Q17" s="32">
        <v>754.8</v>
      </c>
      <c r="R17" s="32">
        <v>733.8</v>
      </c>
      <c r="S17" s="32">
        <v>741.4</v>
      </c>
      <c r="T17" s="33">
        <f>SUM(Q17:S17)</f>
        <v>2230</v>
      </c>
      <c r="U17" s="1"/>
    </row>
    <row r="18" spans="1:21" ht="14.25" customHeight="1">
      <c r="A18" s="31" t="s">
        <v>34</v>
      </c>
      <c r="B18" s="38" t="s">
        <v>51</v>
      </c>
      <c r="C18" s="17">
        <v>14776.74</v>
      </c>
      <c r="D18" s="13">
        <f>H18+L18+P18+T18</f>
        <v>14776.74</v>
      </c>
      <c r="E18" s="17">
        <v>1258.39</v>
      </c>
      <c r="F18" s="17">
        <v>1973.9</v>
      </c>
      <c r="G18" s="17">
        <v>2270.7</v>
      </c>
      <c r="H18" s="13">
        <f>SUM(E18:G18)</f>
        <v>5502.99</v>
      </c>
      <c r="I18" s="17">
        <v>1289.3</v>
      </c>
      <c r="J18" s="17">
        <v>1226.9</v>
      </c>
      <c r="K18" s="17">
        <v>903</v>
      </c>
      <c r="L18" s="13">
        <f>SUM(I18:K18)</f>
        <v>3419.2</v>
      </c>
      <c r="M18" s="17">
        <v>952.9</v>
      </c>
      <c r="N18" s="17">
        <v>889.2</v>
      </c>
      <c r="O18" s="17">
        <v>936.1</v>
      </c>
      <c r="P18" s="13">
        <f>SUM(M18:O18)</f>
        <v>2778.2</v>
      </c>
      <c r="Q18" s="17">
        <v>904.15</v>
      </c>
      <c r="R18" s="17">
        <v>1079.3</v>
      </c>
      <c r="S18" s="17">
        <v>1092.9</v>
      </c>
      <c r="T18" s="13">
        <f>SUM(Q18:S18)</f>
        <v>3076.35</v>
      </c>
      <c r="U18" s="1"/>
    </row>
    <row r="19" spans="1:21" ht="24" customHeight="1">
      <c r="A19" s="11" t="s">
        <v>35</v>
      </c>
      <c r="B19" s="29" t="s">
        <v>52</v>
      </c>
      <c r="C19" s="13">
        <f aca="true" t="shared" si="0" ref="C19:T19">C10-C15</f>
        <v>0</v>
      </c>
      <c r="D19" s="13">
        <f t="shared" si="0"/>
        <v>0</v>
      </c>
      <c r="E19" s="13">
        <f t="shared" si="0"/>
        <v>-655.98</v>
      </c>
      <c r="F19" s="13">
        <f t="shared" si="0"/>
        <v>-622.6999999999998</v>
      </c>
      <c r="G19" s="13">
        <f t="shared" si="0"/>
        <v>-2028.2</v>
      </c>
      <c r="H19" s="13">
        <f t="shared" si="0"/>
        <v>-3306.880000000001</v>
      </c>
      <c r="I19" s="13">
        <f t="shared" si="0"/>
        <v>1074.21</v>
      </c>
      <c r="J19" s="13">
        <f t="shared" si="0"/>
        <v>-388</v>
      </c>
      <c r="K19" s="13">
        <f t="shared" si="0"/>
        <v>42.19999999999982</v>
      </c>
      <c r="L19" s="13">
        <f t="shared" si="0"/>
        <v>728.4100000000017</v>
      </c>
      <c r="M19" s="13">
        <f t="shared" si="0"/>
        <v>122.75999999999999</v>
      </c>
      <c r="N19" s="13">
        <f t="shared" si="0"/>
        <v>-140.25</v>
      </c>
      <c r="O19" s="13">
        <f t="shared" si="0"/>
        <v>210.80000000000018</v>
      </c>
      <c r="P19" s="13">
        <f t="shared" si="0"/>
        <v>193.3099999999995</v>
      </c>
      <c r="Q19" s="13">
        <f t="shared" si="0"/>
        <v>1183.66</v>
      </c>
      <c r="R19" s="13">
        <f t="shared" si="0"/>
        <v>398.0999999999999</v>
      </c>
      <c r="S19" s="13">
        <f t="shared" si="0"/>
        <v>803.3999999999999</v>
      </c>
      <c r="T19" s="13">
        <f t="shared" si="0"/>
        <v>2385.1600000000008</v>
      </c>
      <c r="U19" s="1"/>
    </row>
    <row r="20" spans="1:21" ht="82.5" customHeight="1">
      <c r="A20" s="19" t="s">
        <v>37</v>
      </c>
      <c r="B20" s="29" t="s">
        <v>53</v>
      </c>
      <c r="C20" s="16"/>
      <c r="D20" s="20">
        <v>0</v>
      </c>
      <c r="E20" s="30"/>
      <c r="F20" s="30"/>
      <c r="G20" s="30"/>
      <c r="H20" s="16"/>
      <c r="I20" s="30"/>
      <c r="J20" s="30"/>
      <c r="K20" s="30"/>
      <c r="L20" s="16"/>
      <c r="M20" s="16"/>
      <c r="N20" s="30"/>
      <c r="O20" s="30"/>
      <c r="P20" s="16"/>
      <c r="Q20" s="16"/>
      <c r="R20" s="30"/>
      <c r="S20" s="16"/>
      <c r="T20" s="16"/>
      <c r="U20" s="1"/>
    </row>
    <row r="21" spans="1:21" ht="128.25" customHeight="1">
      <c r="A21" s="21" t="s">
        <v>40</v>
      </c>
      <c r="B21" s="28" t="s">
        <v>54</v>
      </c>
      <c r="C21" s="14"/>
      <c r="D21" s="20">
        <v>0</v>
      </c>
      <c r="E21" s="13">
        <f>E19+E14-E20</f>
        <v>-655.98</v>
      </c>
      <c r="F21" s="13">
        <f aca="true" t="shared" si="1" ref="F21:P21">F19+F14-F20</f>
        <v>-622.6999999999998</v>
      </c>
      <c r="G21" s="13">
        <f t="shared" si="1"/>
        <v>-2028.2</v>
      </c>
      <c r="H21" s="13">
        <f t="shared" si="1"/>
        <v>-3306.880000000001</v>
      </c>
      <c r="I21" s="13">
        <f>I19+I14-I20</f>
        <v>1074.21</v>
      </c>
      <c r="J21" s="13">
        <f t="shared" si="1"/>
        <v>-388</v>
      </c>
      <c r="K21" s="13">
        <f>K19+K14-K20</f>
        <v>42.19999999999982</v>
      </c>
      <c r="L21" s="13">
        <f t="shared" si="1"/>
        <v>728.4100000000017</v>
      </c>
      <c r="M21" s="13">
        <f t="shared" si="1"/>
        <v>122.75999999999999</v>
      </c>
      <c r="N21" s="13">
        <f t="shared" si="1"/>
        <v>-140.25</v>
      </c>
      <c r="O21" s="13">
        <f t="shared" si="1"/>
        <v>210.80000000000018</v>
      </c>
      <c r="P21" s="13">
        <f t="shared" si="1"/>
        <v>193.3099999999995</v>
      </c>
      <c r="Q21" s="13">
        <f>Q19+Q14-Q20</f>
        <v>1183.66</v>
      </c>
      <c r="R21" s="13">
        <f>R19+R14-R20</f>
        <v>398.0999999999999</v>
      </c>
      <c r="S21" s="13">
        <f>S19+S14-S20</f>
        <v>803.3999999999999</v>
      </c>
      <c r="T21" s="13">
        <f>T19+T14-T20</f>
        <v>2385.1600000000008</v>
      </c>
      <c r="U21" s="1"/>
    </row>
    <row r="22" spans="1:21" ht="55.5" customHeight="1">
      <c r="A22" s="21" t="s">
        <v>38</v>
      </c>
      <c r="B22" s="12">
        <v>1000</v>
      </c>
      <c r="C22" s="22">
        <v>0</v>
      </c>
      <c r="D22" s="15">
        <v>2419.93</v>
      </c>
      <c r="E22" s="15">
        <f>D22</f>
        <v>2419.93</v>
      </c>
      <c r="F22" s="17">
        <f>E23</f>
        <v>1763.9499999999998</v>
      </c>
      <c r="G22" s="17">
        <f>F23</f>
        <v>1141.25</v>
      </c>
      <c r="H22" s="16">
        <f>E22</f>
        <v>2419.93</v>
      </c>
      <c r="I22" s="13">
        <f>H23</f>
        <v>-886.9500000000012</v>
      </c>
      <c r="J22" s="13">
        <f>I23</f>
        <v>187.25999999999885</v>
      </c>
      <c r="K22" s="13">
        <f>J23</f>
        <v>-200.74000000000115</v>
      </c>
      <c r="L22" s="13">
        <f>I22</f>
        <v>-886.9500000000012</v>
      </c>
      <c r="M22" s="13">
        <f>L23</f>
        <v>-158.5399999999995</v>
      </c>
      <c r="N22" s="13">
        <f>M23</f>
        <v>-35.77999999999952</v>
      </c>
      <c r="O22" s="13">
        <f>N23</f>
        <v>-176.02999999999952</v>
      </c>
      <c r="P22" s="13">
        <f>M22</f>
        <v>-158.5399999999995</v>
      </c>
      <c r="Q22" s="13">
        <f>P23</f>
        <v>34.76999999999998</v>
      </c>
      <c r="R22" s="13">
        <f>Q23</f>
        <v>1218.43</v>
      </c>
      <c r="S22" s="13">
        <f>R23</f>
        <v>1616.53</v>
      </c>
      <c r="T22" s="16">
        <f>Q22</f>
        <v>34.76999999999998</v>
      </c>
      <c r="U22" s="1"/>
    </row>
    <row r="23" spans="1:21" ht="53.25" customHeight="1">
      <c r="A23" s="21" t="s">
        <v>39</v>
      </c>
      <c r="B23" s="12">
        <v>1100</v>
      </c>
      <c r="C23" s="23">
        <v>0</v>
      </c>
      <c r="D23" s="13">
        <f>T23</f>
        <v>2419.9300000000007</v>
      </c>
      <c r="E23" s="17">
        <f>E21+E22</f>
        <v>1763.9499999999998</v>
      </c>
      <c r="F23" s="17">
        <f>F21+F22</f>
        <v>1141.25</v>
      </c>
      <c r="G23" s="17">
        <f>G21+G22</f>
        <v>-886.95</v>
      </c>
      <c r="H23" s="17">
        <f>H21+H22</f>
        <v>-886.9500000000012</v>
      </c>
      <c r="I23" s="17">
        <f aca="true" t="shared" si="2" ref="I23:R23">I21+I22</f>
        <v>187.25999999999885</v>
      </c>
      <c r="J23" s="17">
        <f t="shared" si="2"/>
        <v>-200.74000000000115</v>
      </c>
      <c r="K23" s="17">
        <f>K21+K22</f>
        <v>-158.54000000000133</v>
      </c>
      <c r="L23" s="17">
        <f>L21+L22</f>
        <v>-158.5399999999995</v>
      </c>
      <c r="M23" s="17">
        <f t="shared" si="2"/>
        <v>-35.77999999999952</v>
      </c>
      <c r="N23" s="17">
        <f t="shared" si="2"/>
        <v>-176.02999999999952</v>
      </c>
      <c r="O23" s="17">
        <f t="shared" si="2"/>
        <v>34.770000000000664</v>
      </c>
      <c r="P23" s="17">
        <f t="shared" si="2"/>
        <v>34.76999999999998</v>
      </c>
      <c r="Q23" s="17">
        <f t="shared" si="2"/>
        <v>1218.43</v>
      </c>
      <c r="R23" s="17">
        <f t="shared" si="2"/>
        <v>1616.53</v>
      </c>
      <c r="S23" s="17">
        <f>S21+S22</f>
        <v>2419.93</v>
      </c>
      <c r="T23" s="17">
        <f>T21+T22</f>
        <v>2419.9300000000007</v>
      </c>
      <c r="U23" s="1"/>
    </row>
    <row r="24" spans="1:21" ht="167.25" customHeight="1">
      <c r="A24" s="21" t="s">
        <v>41</v>
      </c>
      <c r="B24" s="12">
        <v>1200</v>
      </c>
      <c r="C24" s="22"/>
      <c r="D24" s="20">
        <v>0</v>
      </c>
      <c r="E24" s="17">
        <f>E22-E23</f>
        <v>655.98</v>
      </c>
      <c r="F24" s="17">
        <f aca="true" t="shared" si="3" ref="F24:T24">F22-F23</f>
        <v>622.6999999999998</v>
      </c>
      <c r="G24" s="17">
        <f t="shared" si="3"/>
        <v>2028.2</v>
      </c>
      <c r="H24" s="17">
        <f t="shared" si="3"/>
        <v>3306.880000000001</v>
      </c>
      <c r="I24" s="17">
        <f t="shared" si="3"/>
        <v>-1074.21</v>
      </c>
      <c r="J24" s="17">
        <f t="shared" si="3"/>
        <v>388</v>
      </c>
      <c r="K24" s="17">
        <f t="shared" si="3"/>
        <v>-42.19999999999982</v>
      </c>
      <c r="L24" s="17">
        <f>L22-L23</f>
        <v>-728.4100000000017</v>
      </c>
      <c r="M24" s="17">
        <f>M22-M23</f>
        <v>-122.75999999999999</v>
      </c>
      <c r="N24" s="17">
        <f t="shared" si="3"/>
        <v>140.25</v>
      </c>
      <c r="O24" s="17">
        <f t="shared" si="3"/>
        <v>-210.80000000000018</v>
      </c>
      <c r="P24" s="17">
        <f t="shared" si="3"/>
        <v>-193.3099999999995</v>
      </c>
      <c r="Q24" s="17">
        <f t="shared" si="3"/>
        <v>-1183.66</v>
      </c>
      <c r="R24" s="17">
        <f t="shared" si="3"/>
        <v>-398.0999999999999</v>
      </c>
      <c r="S24" s="17">
        <f t="shared" si="3"/>
        <v>-803.3999999999999</v>
      </c>
      <c r="T24" s="17">
        <f t="shared" si="3"/>
        <v>-2385.1600000000008</v>
      </c>
      <c r="U24" s="1"/>
    </row>
    <row r="25" spans="1:21" ht="54" customHeight="1">
      <c r="A25" s="24" t="s">
        <v>43</v>
      </c>
      <c r="B25" s="57">
        <v>1300</v>
      </c>
      <c r="C25" s="58"/>
      <c r="D25" s="59">
        <v>0</v>
      </c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5"/>
    </row>
    <row r="26" spans="1:21" ht="36.75" customHeight="1">
      <c r="A26" s="25" t="s">
        <v>36</v>
      </c>
      <c r="B26" s="57"/>
      <c r="C26" s="58"/>
      <c r="D26" s="59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5"/>
    </row>
    <row r="27" spans="1:21" ht="13.5" customHeight="1">
      <c r="A27" s="43" t="s">
        <v>55</v>
      </c>
      <c r="B27" s="43"/>
      <c r="C27" s="43"/>
      <c r="D27" s="43"/>
      <c r="E27" s="43"/>
      <c r="F27" s="43"/>
      <c r="G27" s="43"/>
      <c r="H27" s="43"/>
      <c r="I27" s="45"/>
      <c r="J27" s="47"/>
      <c r="K27" s="49" t="s">
        <v>56</v>
      </c>
      <c r="L27" s="49"/>
      <c r="M27" s="49"/>
      <c r="N27" s="49"/>
      <c r="O27" s="49"/>
      <c r="P27" s="49"/>
      <c r="Q27" s="51"/>
      <c r="R27" s="51"/>
      <c r="S27" s="51"/>
      <c r="T27" s="51"/>
      <c r="U27" s="53"/>
    </row>
    <row r="28" spans="1:21" ht="15" customHeight="1">
      <c r="A28" s="44"/>
      <c r="B28" s="44"/>
      <c r="C28" s="44"/>
      <c r="D28" s="44"/>
      <c r="E28" s="44"/>
      <c r="F28" s="44"/>
      <c r="G28" s="44"/>
      <c r="H28" s="44"/>
      <c r="I28" s="46"/>
      <c r="J28" s="48"/>
      <c r="K28" s="50"/>
      <c r="L28" s="50"/>
      <c r="M28" s="50"/>
      <c r="N28" s="50"/>
      <c r="O28" s="50"/>
      <c r="P28" s="50"/>
      <c r="Q28" s="52"/>
      <c r="R28" s="52"/>
      <c r="S28" s="52"/>
      <c r="T28" s="52"/>
      <c r="U28" s="53"/>
    </row>
    <row r="29" spans="1:21" ht="15" customHeight="1">
      <c r="A29" s="44"/>
      <c r="B29" s="44"/>
      <c r="C29" s="44"/>
      <c r="D29" s="44"/>
      <c r="E29" s="44"/>
      <c r="F29" s="44"/>
      <c r="G29" s="44"/>
      <c r="H29" s="44"/>
      <c r="I29" s="46"/>
      <c r="J29" s="48"/>
      <c r="K29" s="50"/>
      <c r="L29" s="50"/>
      <c r="M29" s="50"/>
      <c r="N29" s="50"/>
      <c r="O29" s="50"/>
      <c r="P29" s="50"/>
      <c r="Q29" s="52"/>
      <c r="R29" s="52"/>
      <c r="S29" s="52"/>
      <c r="T29" s="52"/>
      <c r="U29" s="53"/>
    </row>
    <row r="30" spans="1:21" ht="30" customHeight="1" hidden="1">
      <c r="A30" s="44"/>
      <c r="B30" s="44"/>
      <c r="C30" s="44"/>
      <c r="D30" s="44"/>
      <c r="E30" s="44"/>
      <c r="F30" s="44"/>
      <c r="G30" s="44"/>
      <c r="H30" s="44"/>
      <c r="I30" s="46"/>
      <c r="J30" s="48"/>
      <c r="K30" s="50"/>
      <c r="L30" s="50"/>
      <c r="M30" s="50"/>
      <c r="N30" s="50"/>
      <c r="O30" s="50"/>
      <c r="P30" s="50"/>
      <c r="Q30" s="52"/>
      <c r="R30" s="52"/>
      <c r="S30" s="52"/>
      <c r="T30" s="52"/>
      <c r="U30" s="53"/>
    </row>
    <row r="31" spans="1:21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1"/>
    </row>
    <row r="32" spans="1:21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1"/>
    </row>
    <row r="33" spans="1:21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1"/>
    </row>
    <row r="34" spans="1:21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1"/>
    </row>
    <row r="35" spans="1:21" ht="12.75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1"/>
    </row>
    <row r="36" spans="1:21" ht="12.75">
      <c r="A36" s="27" t="s">
        <v>57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1"/>
    </row>
    <row r="37" spans="1:21" ht="12.75">
      <c r="A37" s="27" t="s">
        <v>42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1"/>
    </row>
    <row r="38" spans="1:21" ht="12.75">
      <c r="A38" s="34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1"/>
    </row>
  </sheetData>
  <sheetProtection/>
  <autoFilter ref="A10:U10"/>
  <mergeCells count="46">
    <mergeCell ref="F2:O2"/>
    <mergeCell ref="E11:F11"/>
    <mergeCell ref="A1:T1"/>
    <mergeCell ref="A3:C3"/>
    <mergeCell ref="A4:C4"/>
    <mergeCell ref="A6:A8"/>
    <mergeCell ref="B6:B8"/>
    <mergeCell ref="C6:C8"/>
    <mergeCell ref="D6:D8"/>
    <mergeCell ref="E6:G7"/>
    <mergeCell ref="H6:H8"/>
    <mergeCell ref="I6:K7"/>
    <mergeCell ref="L6:L8"/>
    <mergeCell ref="M6:O7"/>
    <mergeCell ref="P6:P8"/>
    <mergeCell ref="Q6:S7"/>
    <mergeCell ref="T6:T8"/>
    <mergeCell ref="B25:B26"/>
    <mergeCell ref="C25:C26"/>
    <mergeCell ref="D25:D26"/>
    <mergeCell ref="E25:E26"/>
    <mergeCell ref="F25:F26"/>
    <mergeCell ref="G25:G26"/>
    <mergeCell ref="H25:H26"/>
    <mergeCell ref="I25:I26"/>
    <mergeCell ref="S25:S26"/>
    <mergeCell ref="O25:O26"/>
    <mergeCell ref="N25:N26"/>
    <mergeCell ref="J25:J26"/>
    <mergeCell ref="K25:K26"/>
    <mergeCell ref="L25:L26"/>
    <mergeCell ref="M25:M26"/>
    <mergeCell ref="S27:S30"/>
    <mergeCell ref="U27:U30"/>
    <mergeCell ref="T27:T30"/>
    <mergeCell ref="T25:T26"/>
    <mergeCell ref="U25:U26"/>
    <mergeCell ref="P25:P26"/>
    <mergeCell ref="Q25:Q26"/>
    <mergeCell ref="R25:R26"/>
    <mergeCell ref="A27:H30"/>
    <mergeCell ref="I27:I30"/>
    <mergeCell ref="J27:J30"/>
    <mergeCell ref="K27:P30"/>
    <mergeCell ref="Q27:Q30"/>
    <mergeCell ref="R27:R30"/>
  </mergeCells>
  <printOptions/>
  <pageMargins left="0.6692913385826772" right="0.15748031496062992" top="0.2" bottom="0.2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Mogaibo</dc:creator>
  <cp:keywords/>
  <dc:description/>
  <cp:lastModifiedBy>Елена</cp:lastModifiedBy>
  <cp:lastPrinted>2019-01-31T05:39:49Z</cp:lastPrinted>
  <dcterms:created xsi:type="dcterms:W3CDTF">2014-02-13T05:24:36Z</dcterms:created>
  <dcterms:modified xsi:type="dcterms:W3CDTF">2019-01-31T06:09:08Z</dcterms:modified>
  <cp:category/>
  <cp:version/>
  <cp:contentType/>
  <cp:contentStatus/>
</cp:coreProperties>
</file>