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'Лист1'!$A$1:$T$38</definedName>
  </definedNames>
  <calcPr fullCalcOnLoad="1"/>
</workbook>
</file>

<file path=xl/sharedStrings.xml><?xml version="1.0" encoding="utf-8"?>
<sst xmlns="http://schemas.openxmlformats.org/spreadsheetml/2006/main" count="60" uniqueCount="60">
  <si>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</si>
  <si>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</si>
  <si>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</si>
  <si>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</si>
  <si>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</si>
  <si>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</si>
  <si>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</si>
  <si>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</si>
  <si>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</si>
  <si>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</si>
  <si>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</si>
  <si>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</si>
  <si>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</si>
  <si>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</si>
  <si>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</si>
  <si>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</si>
  <si>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</si>
  <si>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</si>
  <si>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</si>
  <si>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</si>
  <si>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</si>
  <si>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</si>
  <si>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</si>
  <si>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</si>
  <si>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</si>
  <si>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</si>
  <si>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</si>
  <si>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</si>
  <si>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</si>
  <si>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</si>
  <si>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</si>
  <si>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</si>
  <si>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</si>
  <si>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</si>
  <si>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</si>
  <si>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</si>
  <si>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</si>
  <si>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</si>
  <si>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</si>
  <si>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</si>
  <si>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</si>
  <si>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</si>
  <si>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</si>
  <si>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</si>
  <si>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</si>
  <si>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</si>
  <si>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</si>
  <si>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</si>
  <si>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</si>
  <si>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</si>
  <si>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</si>
  <si>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</si>
  <si>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</si>
  <si>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</si>
  <si>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</si>
  <si>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Начальник финансового управления администрации  района</t>
  </si>
  <si>
    <t>Г.А.Сафонова</t>
  </si>
  <si>
    <t>Исп. О.С.Трофимова</t>
  </si>
  <si>
    <t>(по состоянию на 01.01.2019 года)</t>
  </si>
  <si>
    <t>Кассовый план исполнения бюджета  муниципального образования Борисоглебское на 2018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</si>
</sst>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6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1"/>
    </row>
    <row r="2" spans="1:21" ht="18.75">
      <c r="A2" s="3"/>
      <c r="B2" s="3"/>
      <c r="C2" s="3"/>
      <c r="D2" s="4"/>
      <c r="E2" s="3"/>
      <c r="F2" s="43" t="s">
        <v>58</v>
      </c>
      <c r="G2" s="43"/>
      <c r="H2" s="43"/>
      <c r="I2" s="43"/>
      <c r="J2" s="43"/>
      <c r="K2" s="43"/>
      <c r="L2" s="43"/>
      <c r="M2" s="43"/>
      <c r="N2" s="43"/>
      <c r="O2" s="43"/>
      <c r="P2" s="3"/>
      <c r="Q2" s="3"/>
      <c r="R2" s="3"/>
      <c r="S2" s="3"/>
      <c r="T2" s="3"/>
      <c r="U2" s="1"/>
    </row>
    <row r="3" spans="1:21" ht="12.75" customHeight="1">
      <c r="A3" s="47" t="s">
        <v>0</v>
      </c>
      <c r="B3" s="47"/>
      <c r="C3" s="47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48" t="s">
        <v>1</v>
      </c>
      <c r="B4" s="48"/>
      <c r="C4" s="48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9" t="s">
        <v>2</v>
      </c>
      <c r="B6" s="49" t="s">
        <v>3</v>
      </c>
      <c r="C6" s="49" t="s">
        <v>4</v>
      </c>
      <c r="D6" s="49" t="s">
        <v>5</v>
      </c>
      <c r="E6" s="49" t="s">
        <v>6</v>
      </c>
      <c r="F6" s="49"/>
      <c r="G6" s="49"/>
      <c r="H6" s="50" t="s">
        <v>7</v>
      </c>
      <c r="I6" s="50" t="s">
        <v>8</v>
      </c>
      <c r="J6" s="50"/>
      <c r="K6" s="50"/>
      <c r="L6" s="50" t="s">
        <v>9</v>
      </c>
      <c r="M6" s="50" t="s">
        <v>10</v>
      </c>
      <c r="N6" s="50"/>
      <c r="O6" s="50"/>
      <c r="P6" s="50" t="s">
        <v>11</v>
      </c>
      <c r="Q6" s="49" t="s">
        <v>12</v>
      </c>
      <c r="R6" s="49"/>
      <c r="S6" s="49"/>
      <c r="T6" s="50" t="s">
        <v>13</v>
      </c>
      <c r="U6" s="1"/>
    </row>
    <row r="7" spans="1:21" ht="12.75">
      <c r="A7" s="49"/>
      <c r="B7" s="49"/>
      <c r="C7" s="49"/>
      <c r="D7" s="49"/>
      <c r="E7" s="49"/>
      <c r="F7" s="49"/>
      <c r="G7" s="49"/>
      <c r="H7" s="50"/>
      <c r="I7" s="50"/>
      <c r="J7" s="50"/>
      <c r="K7" s="50"/>
      <c r="L7" s="50"/>
      <c r="M7" s="50"/>
      <c r="N7" s="50"/>
      <c r="O7" s="50"/>
      <c r="P7" s="50"/>
      <c r="Q7" s="49"/>
      <c r="R7" s="49"/>
      <c r="S7" s="49"/>
      <c r="T7" s="50"/>
      <c r="U7" s="1"/>
    </row>
    <row r="8" spans="1:21" ht="24">
      <c r="A8" s="49"/>
      <c r="B8" s="49"/>
      <c r="C8" s="49"/>
      <c r="D8" s="49"/>
      <c r="E8" s="7" t="s">
        <v>14</v>
      </c>
      <c r="F8" s="7" t="s">
        <v>15</v>
      </c>
      <c r="G8" s="7" t="s">
        <v>16</v>
      </c>
      <c r="H8" s="50"/>
      <c r="I8" s="8" t="s">
        <v>17</v>
      </c>
      <c r="J8" s="8" t="s">
        <v>18</v>
      </c>
      <c r="K8" s="8" t="s">
        <v>19</v>
      </c>
      <c r="L8" s="50"/>
      <c r="M8" s="8" t="s">
        <v>20</v>
      </c>
      <c r="N8" s="8" t="s">
        <v>21</v>
      </c>
      <c r="O8" s="8" t="s">
        <v>22</v>
      </c>
      <c r="P8" s="50"/>
      <c r="Q8" s="7" t="s">
        <v>23</v>
      </c>
      <c r="R8" s="7" t="s">
        <v>24</v>
      </c>
      <c r="S8" s="7" t="s">
        <v>25</v>
      </c>
      <c r="T8" s="50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44</v>
      </c>
      <c r="C10" s="39">
        <v>29667.17</v>
      </c>
      <c r="D10" s="13">
        <f aca="true" t="shared" si="0" ref="D10:T10">D12+D13+D14</f>
        <v>29702.350000000002</v>
      </c>
      <c r="E10" s="13">
        <f t="shared" si="0"/>
        <v>2890.7400000000002</v>
      </c>
      <c r="F10" s="13">
        <f t="shared" si="0"/>
        <v>2086.9</v>
      </c>
      <c r="G10" s="13">
        <f t="shared" si="0"/>
        <v>1099.42</v>
      </c>
      <c r="H10" s="13">
        <f t="shared" si="0"/>
        <v>6077.0599999999995</v>
      </c>
      <c r="I10" s="13">
        <f t="shared" si="0"/>
        <v>6114.17</v>
      </c>
      <c r="J10" s="13">
        <f t="shared" si="0"/>
        <v>1272.74</v>
      </c>
      <c r="K10" s="13">
        <f t="shared" si="0"/>
        <v>1524.33</v>
      </c>
      <c r="L10" s="13">
        <f t="shared" si="0"/>
        <v>8911.24</v>
      </c>
      <c r="M10" s="13">
        <f t="shared" si="0"/>
        <v>1580.0100000000002</v>
      </c>
      <c r="N10" s="13">
        <f>N12+N13+N14</f>
        <v>1380.35</v>
      </c>
      <c r="O10" s="13">
        <f t="shared" si="0"/>
        <v>1744.3400000000001</v>
      </c>
      <c r="P10" s="13">
        <f t="shared" si="0"/>
        <v>4704.700000000001</v>
      </c>
      <c r="Q10" s="13">
        <v>3479.23</v>
      </c>
      <c r="R10" s="13">
        <v>1886.31</v>
      </c>
      <c r="S10" s="13">
        <v>4643.81</v>
      </c>
      <c r="T10" s="13">
        <f t="shared" si="0"/>
        <v>10009.35</v>
      </c>
      <c r="U10" s="1"/>
    </row>
    <row r="11" spans="1:21" ht="18.75" customHeight="1">
      <c r="A11" s="31" t="s">
        <v>27</v>
      </c>
      <c r="B11" s="28"/>
      <c r="C11" s="14"/>
      <c r="D11" s="15"/>
      <c r="E11" s="44"/>
      <c r="F11" s="45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45</v>
      </c>
      <c r="C12" s="17">
        <v>8752</v>
      </c>
      <c r="D12" s="17">
        <f>H12+L12+P12+T12</f>
        <v>8813.98</v>
      </c>
      <c r="E12" s="32">
        <v>580.34</v>
      </c>
      <c r="F12" s="32">
        <v>322.1</v>
      </c>
      <c r="G12" s="32">
        <v>381.42</v>
      </c>
      <c r="H12" s="33">
        <f>SUM(E12:G12)</f>
        <v>1283.8600000000001</v>
      </c>
      <c r="I12" s="32">
        <v>1202.07</v>
      </c>
      <c r="J12" s="32">
        <v>294.11</v>
      </c>
      <c r="K12" s="32">
        <v>444.33</v>
      </c>
      <c r="L12" s="33">
        <f>SUM(I12:K12)</f>
        <v>1940.5099999999998</v>
      </c>
      <c r="M12" s="40">
        <v>494.11</v>
      </c>
      <c r="N12" s="40">
        <v>76.35</v>
      </c>
      <c r="O12" s="40">
        <v>583.34</v>
      </c>
      <c r="P12" s="41">
        <f>SUM(M12:O12)</f>
        <v>1153.8000000000002</v>
      </c>
      <c r="Q12" s="40">
        <v>1582.59</v>
      </c>
      <c r="R12" s="40">
        <v>1636.31</v>
      </c>
      <c r="S12" s="40">
        <v>1216.91</v>
      </c>
      <c r="T12" s="41">
        <f>SUM(Q12:S12)</f>
        <v>4435.8099999999995</v>
      </c>
      <c r="U12" s="1"/>
    </row>
    <row r="13" spans="1:21" ht="28.5" customHeight="1">
      <c r="A13" s="31" t="s">
        <v>29</v>
      </c>
      <c r="B13" s="35" t="s">
        <v>46</v>
      </c>
      <c r="C13" s="17">
        <v>20915.17</v>
      </c>
      <c r="D13" s="17">
        <f>H13+L13+P13+T13</f>
        <v>20888.370000000003</v>
      </c>
      <c r="E13" s="36">
        <v>2310.4</v>
      </c>
      <c r="F13" s="36">
        <v>1764.8</v>
      </c>
      <c r="G13" s="36">
        <v>718</v>
      </c>
      <c r="H13" s="33">
        <f>SUM(E13:G13)</f>
        <v>4793.2</v>
      </c>
      <c r="I13" s="32">
        <v>4912.1</v>
      </c>
      <c r="J13" s="32">
        <v>978.63</v>
      </c>
      <c r="K13" s="32">
        <v>1080</v>
      </c>
      <c r="L13" s="33">
        <f>SUM(I13:K13)</f>
        <v>6970.7300000000005</v>
      </c>
      <c r="M13" s="32">
        <v>1085.9</v>
      </c>
      <c r="N13" s="32">
        <v>1304</v>
      </c>
      <c r="O13" s="32">
        <v>1161</v>
      </c>
      <c r="P13" s="33">
        <f>SUM(M13:O13)</f>
        <v>3550.9</v>
      </c>
      <c r="Q13" s="32">
        <v>1896.64</v>
      </c>
      <c r="R13" s="32">
        <v>250</v>
      </c>
      <c r="S13" s="32">
        <v>3426.9</v>
      </c>
      <c r="T13" s="33">
        <f>SUM(Q13:S13)</f>
        <v>5573.540000000001</v>
      </c>
      <c r="U13" s="1"/>
    </row>
    <row r="14" spans="1:21" ht="57" customHeight="1">
      <c r="A14" s="31" t="s">
        <v>30</v>
      </c>
      <c r="B14" s="35" t="s">
        <v>47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48.75" customHeight="1">
      <c r="A15" s="11" t="s">
        <v>31</v>
      </c>
      <c r="B15" s="29" t="s">
        <v>48</v>
      </c>
      <c r="C15" s="13">
        <v>32037.1</v>
      </c>
      <c r="D15" s="13">
        <f>H15+L15+P15+T15</f>
        <v>31161.922000000002</v>
      </c>
      <c r="E15" s="33">
        <f aca="true" t="shared" si="1" ref="E15:P15">SUM(E16:E18)</f>
        <v>1769.65</v>
      </c>
      <c r="F15" s="33">
        <f t="shared" si="1"/>
        <v>3339.7</v>
      </c>
      <c r="G15" s="33">
        <f t="shared" si="1"/>
        <v>2420.672</v>
      </c>
      <c r="H15" s="33">
        <f t="shared" si="1"/>
        <v>7530.022000000001</v>
      </c>
      <c r="I15" s="33">
        <f t="shared" si="1"/>
        <v>2452.34</v>
      </c>
      <c r="J15" s="33">
        <f t="shared" si="1"/>
        <v>2722.27</v>
      </c>
      <c r="K15" s="33">
        <f t="shared" si="1"/>
        <v>2142.13</v>
      </c>
      <c r="L15" s="33">
        <f t="shared" si="1"/>
        <v>7316.74</v>
      </c>
      <c r="M15" s="33">
        <f t="shared" si="1"/>
        <v>1843.64</v>
      </c>
      <c r="N15" s="33">
        <f t="shared" si="1"/>
        <v>1970.11</v>
      </c>
      <c r="O15" s="33">
        <v>1767.32</v>
      </c>
      <c r="P15" s="33">
        <f t="shared" si="1"/>
        <v>5581.07</v>
      </c>
      <c r="Q15" s="33">
        <v>3290.93</v>
      </c>
      <c r="R15" s="33">
        <v>2453.91</v>
      </c>
      <c r="S15" s="33">
        <v>4989.25</v>
      </c>
      <c r="T15" s="33">
        <f>SUM(T16:T18)</f>
        <v>10734.09</v>
      </c>
      <c r="U15" s="18"/>
    </row>
    <row r="16" spans="1:21" ht="38.25" customHeight="1">
      <c r="A16" s="31" t="s">
        <v>32</v>
      </c>
      <c r="B16" s="38" t="s">
        <v>49</v>
      </c>
      <c r="C16" s="17">
        <v>555</v>
      </c>
      <c r="D16" s="13">
        <f>H16+L16+P16+T16</f>
        <v>555</v>
      </c>
      <c r="E16" s="32">
        <v>138.75</v>
      </c>
      <c r="F16" s="32">
        <v>0</v>
      </c>
      <c r="G16" s="32">
        <v>0</v>
      </c>
      <c r="H16" s="33">
        <f>SUM(E16:G16)</f>
        <v>138.75</v>
      </c>
      <c r="I16" s="32">
        <v>138.75</v>
      </c>
      <c r="J16" s="32">
        <v>0</v>
      </c>
      <c r="K16" s="32">
        <v>0</v>
      </c>
      <c r="L16" s="33">
        <f>SUM(I16:K16)</f>
        <v>138.75</v>
      </c>
      <c r="M16" s="32">
        <v>138.75</v>
      </c>
      <c r="N16" s="32">
        <v>0</v>
      </c>
      <c r="O16" s="32">
        <v>0</v>
      </c>
      <c r="P16" s="33">
        <f>SUM(M16:O16)</f>
        <v>138.75</v>
      </c>
      <c r="Q16" s="32">
        <v>138.75</v>
      </c>
      <c r="R16" s="32">
        <v>0</v>
      </c>
      <c r="S16" s="32">
        <v>0</v>
      </c>
      <c r="T16" s="33">
        <f>SUM(Q16:S16)</f>
        <v>138.75</v>
      </c>
      <c r="U16" s="18"/>
    </row>
    <row r="17" spans="1:21" ht="114.75" customHeight="1">
      <c r="A17" s="31" t="s">
        <v>33</v>
      </c>
      <c r="B17" s="38" t="s">
        <v>50</v>
      </c>
      <c r="C17" s="17">
        <v>11174.87</v>
      </c>
      <c r="D17" s="13">
        <f>H17+L17+P17+T17</f>
        <v>11174.872</v>
      </c>
      <c r="E17" s="32">
        <v>959.15</v>
      </c>
      <c r="F17" s="32">
        <v>1651.77</v>
      </c>
      <c r="G17" s="32">
        <v>791.192</v>
      </c>
      <c r="H17" s="33">
        <f>SUM(E17:G17)</f>
        <v>3402.112</v>
      </c>
      <c r="I17" s="32">
        <v>997</v>
      </c>
      <c r="J17" s="32">
        <v>731.3</v>
      </c>
      <c r="K17" s="32">
        <v>769.4</v>
      </c>
      <c r="L17" s="33">
        <f>SUM(I17:K17)</f>
        <v>2497.7</v>
      </c>
      <c r="M17" s="32">
        <v>485.7</v>
      </c>
      <c r="N17" s="32">
        <v>718.5</v>
      </c>
      <c r="O17" s="32">
        <v>703.5</v>
      </c>
      <c r="P17" s="33">
        <f>SUM(M17:O17)</f>
        <v>1907.7</v>
      </c>
      <c r="Q17" s="32">
        <v>812.8</v>
      </c>
      <c r="R17" s="32">
        <v>874.2</v>
      </c>
      <c r="S17" s="32">
        <v>1680.36</v>
      </c>
      <c r="T17" s="33">
        <f>SUM(Q17:S17)</f>
        <v>3367.3599999999997</v>
      </c>
      <c r="U17" s="1"/>
    </row>
    <row r="18" spans="1:21" ht="14.25" customHeight="1">
      <c r="A18" s="31" t="s">
        <v>34</v>
      </c>
      <c r="B18" s="38" t="s">
        <v>51</v>
      </c>
      <c r="C18" s="17">
        <v>20307.23</v>
      </c>
      <c r="D18" s="13">
        <f>H18+L18+P18+T18</f>
        <v>19432.05</v>
      </c>
      <c r="E18" s="17">
        <v>671.75</v>
      </c>
      <c r="F18" s="17">
        <v>1687.93</v>
      </c>
      <c r="G18" s="17">
        <v>1629.48</v>
      </c>
      <c r="H18" s="13">
        <f>SUM(E18:G18)</f>
        <v>3989.1600000000003</v>
      </c>
      <c r="I18" s="17">
        <v>1316.59</v>
      </c>
      <c r="J18" s="17">
        <v>1990.97</v>
      </c>
      <c r="K18" s="17">
        <v>1372.73</v>
      </c>
      <c r="L18" s="13">
        <f>SUM(I18:K18)</f>
        <v>4680.29</v>
      </c>
      <c r="M18" s="17">
        <v>1219.19</v>
      </c>
      <c r="N18" s="17">
        <v>1251.61</v>
      </c>
      <c r="O18" s="17">
        <v>1063.82</v>
      </c>
      <c r="P18" s="13">
        <f>SUM(M18:O18)</f>
        <v>3534.62</v>
      </c>
      <c r="Q18" s="17">
        <v>2339.38</v>
      </c>
      <c r="R18" s="17">
        <v>1579.71</v>
      </c>
      <c r="S18" s="17">
        <v>3308.89</v>
      </c>
      <c r="T18" s="13">
        <f>SUM(Q18:S18)</f>
        <v>7227.98</v>
      </c>
      <c r="U18" s="1"/>
    </row>
    <row r="19" spans="1:21" ht="24" customHeight="1">
      <c r="A19" s="11" t="s">
        <v>35</v>
      </c>
      <c r="B19" s="29" t="s">
        <v>52</v>
      </c>
      <c r="C19" s="13">
        <f aca="true" t="shared" si="2" ref="C19:T19">C10-C15</f>
        <v>-2369.9300000000003</v>
      </c>
      <c r="D19" s="13">
        <f t="shared" si="2"/>
        <v>-1459.5720000000001</v>
      </c>
      <c r="E19" s="13">
        <f t="shared" si="2"/>
        <v>1121.0900000000001</v>
      </c>
      <c r="F19" s="13">
        <f t="shared" si="2"/>
        <v>-1252.7999999999997</v>
      </c>
      <c r="G19" s="13">
        <f t="shared" si="2"/>
        <v>-1321.252</v>
      </c>
      <c r="H19" s="13">
        <f t="shared" si="2"/>
        <v>-1452.9620000000014</v>
      </c>
      <c r="I19" s="13">
        <f t="shared" si="2"/>
        <v>3661.83</v>
      </c>
      <c r="J19" s="13">
        <f t="shared" si="2"/>
        <v>-1449.53</v>
      </c>
      <c r="K19" s="13">
        <f t="shared" si="2"/>
        <v>-617.8000000000002</v>
      </c>
      <c r="L19" s="13">
        <f t="shared" si="2"/>
        <v>1594.5</v>
      </c>
      <c r="M19" s="13">
        <f t="shared" si="2"/>
        <v>-263.6299999999999</v>
      </c>
      <c r="N19" s="13">
        <f t="shared" si="2"/>
        <v>-589.76</v>
      </c>
      <c r="O19" s="13">
        <f t="shared" si="2"/>
        <v>-22.97999999999979</v>
      </c>
      <c r="P19" s="13">
        <f t="shared" si="2"/>
        <v>-876.369999999999</v>
      </c>
      <c r="Q19" s="13">
        <f t="shared" si="2"/>
        <v>188.30000000000018</v>
      </c>
      <c r="R19" s="13">
        <f t="shared" si="2"/>
        <v>-567.5999999999999</v>
      </c>
      <c r="S19" s="13">
        <f t="shared" si="2"/>
        <v>-345.4399999999996</v>
      </c>
      <c r="T19" s="13">
        <f t="shared" si="2"/>
        <v>-724.7399999999998</v>
      </c>
      <c r="U19" s="1"/>
    </row>
    <row r="20" spans="1:21" ht="82.5" customHeight="1">
      <c r="A20" s="19" t="s">
        <v>37</v>
      </c>
      <c r="B20" s="29" t="s">
        <v>53</v>
      </c>
      <c r="C20" s="16"/>
      <c r="D20" s="20">
        <v>0</v>
      </c>
      <c r="E20" s="30"/>
      <c r="F20" s="30"/>
      <c r="G20" s="30"/>
      <c r="H20" s="16"/>
      <c r="I20" s="30"/>
      <c r="J20" s="30"/>
      <c r="K20" s="30"/>
      <c r="L20" s="16"/>
      <c r="M20" s="16"/>
      <c r="N20" s="30"/>
      <c r="O20" s="30"/>
      <c r="P20" s="16"/>
      <c r="Q20" s="16"/>
      <c r="R20" s="30"/>
      <c r="S20" s="16"/>
      <c r="T20" s="16"/>
      <c r="U20" s="1"/>
    </row>
    <row r="21" spans="1:21" ht="128.25" customHeight="1">
      <c r="A21" s="21" t="s">
        <v>40</v>
      </c>
      <c r="B21" s="28" t="s">
        <v>54</v>
      </c>
      <c r="C21" s="14"/>
      <c r="D21" s="20">
        <v>0</v>
      </c>
      <c r="E21" s="13">
        <f>E19+E14-E20</f>
        <v>1121.0900000000001</v>
      </c>
      <c r="F21" s="13">
        <f aca="true" t="shared" si="3" ref="F21:P21">F19+F14-F20</f>
        <v>-1252.7999999999997</v>
      </c>
      <c r="G21" s="13">
        <f t="shared" si="3"/>
        <v>-1321.252</v>
      </c>
      <c r="H21" s="13">
        <f t="shared" si="3"/>
        <v>-1452.9620000000014</v>
      </c>
      <c r="I21" s="13">
        <f>I19+I14-I20</f>
        <v>3661.83</v>
      </c>
      <c r="J21" s="13">
        <f t="shared" si="3"/>
        <v>-1449.53</v>
      </c>
      <c r="K21" s="13">
        <f>K19+K14-K20</f>
        <v>-617.8000000000002</v>
      </c>
      <c r="L21" s="13">
        <f t="shared" si="3"/>
        <v>1594.5</v>
      </c>
      <c r="M21" s="13">
        <f t="shared" si="3"/>
        <v>-263.6299999999999</v>
      </c>
      <c r="N21" s="13">
        <f t="shared" si="3"/>
        <v>-589.76</v>
      </c>
      <c r="O21" s="13">
        <f t="shared" si="3"/>
        <v>-22.97999999999979</v>
      </c>
      <c r="P21" s="13">
        <f t="shared" si="3"/>
        <v>-876.369999999999</v>
      </c>
      <c r="Q21" s="13">
        <f>Q19+Q14-Q20</f>
        <v>188.30000000000018</v>
      </c>
      <c r="R21" s="13">
        <f>R19+R14-R20</f>
        <v>-567.5999999999999</v>
      </c>
      <c r="S21" s="13">
        <f>S19+S14-S20</f>
        <v>-345.4399999999996</v>
      </c>
      <c r="T21" s="13">
        <f>T19+T14-T20</f>
        <v>-724.7399999999998</v>
      </c>
      <c r="U21" s="1"/>
    </row>
    <row r="22" spans="1:21" ht="55.5" customHeight="1">
      <c r="A22" s="21" t="s">
        <v>38</v>
      </c>
      <c r="B22" s="12">
        <v>1000</v>
      </c>
      <c r="C22" s="22">
        <v>0</v>
      </c>
      <c r="D22" s="15">
        <v>2419.93</v>
      </c>
      <c r="E22" s="15">
        <f>D22</f>
        <v>2419.93</v>
      </c>
      <c r="F22" s="17">
        <f>E23</f>
        <v>3541.02</v>
      </c>
      <c r="G22" s="17">
        <f>F23</f>
        <v>2288.2200000000003</v>
      </c>
      <c r="H22" s="16">
        <f>E22</f>
        <v>2419.93</v>
      </c>
      <c r="I22" s="13">
        <f>H23</f>
        <v>966.9679999999985</v>
      </c>
      <c r="J22" s="13">
        <f>I23</f>
        <v>4628.797999999999</v>
      </c>
      <c r="K22" s="13">
        <f>J23</f>
        <v>3179.267999999999</v>
      </c>
      <c r="L22" s="13">
        <f>I22</f>
        <v>966.9679999999985</v>
      </c>
      <c r="M22" s="13">
        <f>L23</f>
        <v>2561.4679999999985</v>
      </c>
      <c r="N22" s="13">
        <f>M23</f>
        <v>2297.837999999999</v>
      </c>
      <c r="O22" s="13">
        <f>N23</f>
        <v>1708.0779999999988</v>
      </c>
      <c r="P22" s="13">
        <f>M22</f>
        <v>2561.4679999999985</v>
      </c>
      <c r="Q22" s="13">
        <f>P23</f>
        <v>1685.0979999999995</v>
      </c>
      <c r="R22" s="13">
        <f>Q23</f>
        <v>1873.3979999999997</v>
      </c>
      <c r="S22" s="13">
        <f>R23</f>
        <v>1305.7979999999998</v>
      </c>
      <c r="T22" s="16">
        <f>Q22</f>
        <v>1685.0979999999995</v>
      </c>
      <c r="U22" s="1"/>
    </row>
    <row r="23" spans="1:21" ht="53.25" customHeight="1">
      <c r="A23" s="21" t="s">
        <v>39</v>
      </c>
      <c r="B23" s="12">
        <v>1100</v>
      </c>
      <c r="C23" s="23">
        <v>0</v>
      </c>
      <c r="D23" s="13">
        <f>T23</f>
        <v>960.3579999999997</v>
      </c>
      <c r="E23" s="17">
        <f>E21+E22</f>
        <v>3541.02</v>
      </c>
      <c r="F23" s="17">
        <f>F21+F22</f>
        <v>2288.2200000000003</v>
      </c>
      <c r="G23" s="17">
        <f>G21+G22</f>
        <v>966.9680000000003</v>
      </c>
      <c r="H23" s="17">
        <f>H21+H22</f>
        <v>966.9679999999985</v>
      </c>
      <c r="I23" s="17">
        <f aca="true" t="shared" si="4" ref="I23:R23">I21+I22</f>
        <v>4628.797999999999</v>
      </c>
      <c r="J23" s="17">
        <f t="shared" si="4"/>
        <v>3179.267999999999</v>
      </c>
      <c r="K23" s="17">
        <f>K21+K22</f>
        <v>2561.467999999999</v>
      </c>
      <c r="L23" s="17">
        <f>L21+L22</f>
        <v>2561.4679999999985</v>
      </c>
      <c r="M23" s="17">
        <f t="shared" si="4"/>
        <v>2297.837999999999</v>
      </c>
      <c r="N23" s="17">
        <f t="shared" si="4"/>
        <v>1708.0779999999988</v>
      </c>
      <c r="O23" s="17">
        <f t="shared" si="4"/>
        <v>1685.097999999999</v>
      </c>
      <c r="P23" s="17">
        <f t="shared" si="4"/>
        <v>1685.0979999999995</v>
      </c>
      <c r="Q23" s="17">
        <f t="shared" si="4"/>
        <v>1873.3979999999997</v>
      </c>
      <c r="R23" s="17">
        <f t="shared" si="4"/>
        <v>1305.7979999999998</v>
      </c>
      <c r="S23" s="17">
        <f>S21+S22</f>
        <v>960.3580000000002</v>
      </c>
      <c r="T23" s="17">
        <f>T21+T22</f>
        <v>960.3579999999997</v>
      </c>
      <c r="U23" s="1"/>
    </row>
    <row r="24" spans="1:21" ht="167.25" customHeight="1">
      <c r="A24" s="21" t="s">
        <v>41</v>
      </c>
      <c r="B24" s="12">
        <v>1200</v>
      </c>
      <c r="C24" s="22"/>
      <c r="D24" s="20">
        <v>0</v>
      </c>
      <c r="E24" s="17">
        <f>E22-E23</f>
        <v>-1121.0900000000001</v>
      </c>
      <c r="F24" s="17">
        <f aca="true" t="shared" si="5" ref="F24:T24">F22-F23</f>
        <v>1252.7999999999997</v>
      </c>
      <c r="G24" s="17">
        <f t="shared" si="5"/>
        <v>1321.252</v>
      </c>
      <c r="H24" s="17">
        <f t="shared" si="5"/>
        <v>1452.9620000000014</v>
      </c>
      <c r="I24" s="17">
        <f t="shared" si="5"/>
        <v>-3661.8300000000004</v>
      </c>
      <c r="J24" s="17">
        <f t="shared" si="5"/>
        <v>1449.5299999999997</v>
      </c>
      <c r="K24" s="17">
        <f t="shared" si="5"/>
        <v>617.8000000000002</v>
      </c>
      <c r="L24" s="17">
        <f>L22-L23</f>
        <v>-1594.5</v>
      </c>
      <c r="M24" s="17">
        <f>M22-M23</f>
        <v>263.62999999999965</v>
      </c>
      <c r="N24" s="17">
        <f t="shared" si="5"/>
        <v>589.76</v>
      </c>
      <c r="O24" s="17">
        <f t="shared" si="5"/>
        <v>22.97999999999979</v>
      </c>
      <c r="P24" s="17">
        <f t="shared" si="5"/>
        <v>876.369999999999</v>
      </c>
      <c r="Q24" s="17">
        <f t="shared" si="5"/>
        <v>-188.30000000000018</v>
      </c>
      <c r="R24" s="17">
        <f t="shared" si="5"/>
        <v>567.5999999999999</v>
      </c>
      <c r="S24" s="17">
        <f t="shared" si="5"/>
        <v>345.4399999999996</v>
      </c>
      <c r="T24" s="17">
        <f t="shared" si="5"/>
        <v>724.7399999999998</v>
      </c>
      <c r="U24" s="1"/>
    </row>
    <row r="25" spans="1:21" ht="54" customHeight="1">
      <c r="A25" s="24" t="s">
        <v>43</v>
      </c>
      <c r="B25" s="51">
        <v>1300</v>
      </c>
      <c r="C25" s="52"/>
      <c r="D25" s="53">
        <v>0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6"/>
    </row>
    <row r="26" spans="1:21" ht="36.75" customHeight="1">
      <c r="A26" s="25" t="s">
        <v>36</v>
      </c>
      <c r="B26" s="51"/>
      <c r="C26" s="52"/>
      <c r="D26" s="5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6"/>
    </row>
    <row r="27" spans="1:21" ht="13.5" customHeight="1">
      <c r="A27" s="57" t="s">
        <v>55</v>
      </c>
      <c r="B27" s="57"/>
      <c r="C27" s="57"/>
      <c r="D27" s="57"/>
      <c r="E27" s="57"/>
      <c r="F27" s="57"/>
      <c r="G27" s="57"/>
      <c r="H27" s="57"/>
      <c r="I27" s="59"/>
      <c r="J27" s="61"/>
      <c r="K27" s="63" t="s">
        <v>56</v>
      </c>
      <c r="L27" s="63"/>
      <c r="M27" s="63"/>
      <c r="N27" s="63"/>
      <c r="O27" s="63"/>
      <c r="P27" s="63"/>
      <c r="Q27" s="55"/>
      <c r="R27" s="55"/>
      <c r="S27" s="55"/>
      <c r="T27" s="55"/>
      <c r="U27" s="47"/>
    </row>
    <row r="28" spans="1:21" ht="15" customHeight="1">
      <c r="A28" s="58"/>
      <c r="B28" s="58"/>
      <c r="C28" s="58"/>
      <c r="D28" s="58"/>
      <c r="E28" s="58"/>
      <c r="F28" s="58"/>
      <c r="G28" s="58"/>
      <c r="H28" s="58"/>
      <c r="I28" s="60"/>
      <c r="J28" s="62"/>
      <c r="K28" s="64"/>
      <c r="L28" s="64"/>
      <c r="M28" s="64"/>
      <c r="N28" s="64"/>
      <c r="O28" s="64"/>
      <c r="P28" s="64"/>
      <c r="Q28" s="48"/>
      <c r="R28" s="48"/>
      <c r="S28" s="48"/>
      <c r="T28" s="48"/>
      <c r="U28" s="47"/>
    </row>
    <row r="29" spans="1:21" ht="15" customHeight="1">
      <c r="A29" s="58"/>
      <c r="B29" s="58"/>
      <c r="C29" s="58"/>
      <c r="D29" s="58"/>
      <c r="E29" s="58"/>
      <c r="F29" s="58"/>
      <c r="G29" s="58"/>
      <c r="H29" s="58"/>
      <c r="I29" s="60"/>
      <c r="J29" s="62"/>
      <c r="K29" s="64"/>
      <c r="L29" s="64"/>
      <c r="M29" s="64"/>
      <c r="N29" s="64"/>
      <c r="O29" s="64"/>
      <c r="P29" s="64"/>
      <c r="Q29" s="48"/>
      <c r="R29" s="48"/>
      <c r="S29" s="48"/>
      <c r="T29" s="48"/>
      <c r="U29" s="47"/>
    </row>
    <row r="30" spans="1:21" ht="30" customHeight="1" hidden="1">
      <c r="A30" s="58"/>
      <c r="B30" s="58"/>
      <c r="C30" s="58"/>
      <c r="D30" s="58"/>
      <c r="E30" s="58"/>
      <c r="F30" s="58"/>
      <c r="G30" s="58"/>
      <c r="H30" s="58"/>
      <c r="I30" s="60"/>
      <c r="J30" s="62"/>
      <c r="K30" s="64"/>
      <c r="L30" s="64"/>
      <c r="M30" s="64"/>
      <c r="N30" s="64"/>
      <c r="O30" s="64"/>
      <c r="P30" s="64"/>
      <c r="Q30" s="48"/>
      <c r="R30" s="48"/>
      <c r="S30" s="48"/>
      <c r="T30" s="48"/>
      <c r="U30" s="47"/>
    </row>
    <row r="31" spans="1:2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"/>
    </row>
    <row r="32" spans="1:2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"/>
    </row>
    <row r="33" spans="1:2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"/>
    </row>
    <row r="34" spans="1:2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"/>
    </row>
    <row r="35" spans="1:2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1"/>
    </row>
    <row r="36" spans="1:21" ht="12.75">
      <c r="A36" s="27" t="s">
        <v>57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1"/>
    </row>
    <row r="37" spans="1:21" ht="12.75">
      <c r="A37" s="27" t="s">
        <v>42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1"/>
    </row>
    <row r="38" spans="1:21" ht="12.75">
      <c r="A38" s="34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1"/>
    </row>
  </sheetData>
  <sheetProtection/>
  <autoFilter ref="A10:U10"/>
  <mergeCells count="46">
    <mergeCell ref="A27:H30"/>
    <mergeCell ref="I27:I30"/>
    <mergeCell ref="J27:J30"/>
    <mergeCell ref="K27:P30"/>
    <mergeCell ref="Q27:Q30"/>
    <mergeCell ref="R27:R30"/>
    <mergeCell ref="S27:S30"/>
    <mergeCell ref="U27:U30"/>
    <mergeCell ref="T27:T30"/>
    <mergeCell ref="T25:T26"/>
    <mergeCell ref="U25:U26"/>
    <mergeCell ref="P25:P26"/>
    <mergeCell ref="Q25:Q26"/>
    <mergeCell ref="R25:R26"/>
    <mergeCell ref="O25:O26"/>
    <mergeCell ref="N25:N26"/>
    <mergeCell ref="J25:J26"/>
    <mergeCell ref="K25:K26"/>
    <mergeCell ref="L25:L26"/>
    <mergeCell ref="M25:M26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S25:S26"/>
    <mergeCell ref="H6:H8"/>
    <mergeCell ref="I6:K7"/>
    <mergeCell ref="L6:L8"/>
    <mergeCell ref="M6:O7"/>
    <mergeCell ref="P6:P8"/>
    <mergeCell ref="Q6:S7"/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2019-01-31T10:30:02Z</cp:lastPrinted>
  <dcterms:created xsi:type="dcterms:W3CDTF">2014-02-13T05:24:36Z</dcterms:created>
  <dcterms:modified xsi:type="dcterms:W3CDTF">2019-01-31T12:06:48Z</dcterms:modified>
  <cp:category/>
  <cp:version/>
  <cp:contentType/>
  <cp:contentStatus/>
</cp:coreProperties>
</file>