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195" windowHeight="1120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'Лист1'!$A$1:$T$35</definedName>
  </definedNames>
  <calcPr fullCalcOnLoad="1"/>
</workbook>
</file>

<file path=xl/sharedStrings.xml><?xml version="1.0" encoding="utf-8"?>
<sst xmlns="http://schemas.openxmlformats.org/spreadsheetml/2006/main" count="61" uniqueCount="61">
  <si>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</si>
  <si>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</si>
  <si>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</si>
  <si>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</si>
  <si>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</si>
  <si>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</si>
  <si>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</si>
  <si>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</si>
  <si>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</si>
  <si>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</si>
  <si>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</si>
  <si>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</si>
  <si>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</si>
  <si>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</si>
  <si>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</si>
  <si>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</si>
  <si>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</si>
  <si>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</si>
  <si>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</si>
  <si>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</si>
  <si>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</si>
  <si>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</si>
  <si>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</si>
  <si>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</si>
  <si>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</si>
  <si>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</si>
  <si>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</si>
  <si>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</si>
  <si>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</si>
  <si>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</si>
  <si>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</si>
  <si>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</si>
  <si>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</si>
  <si>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</si>
  <si>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</si>
  <si>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</si>
  <si>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</si>
  <si>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</si>
  <si>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</si>
  <si>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</si>
  <si>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</si>
  <si>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 xml:space="preserve"> Кассовые выплаты по источникам финансирования дефицита бюджета Ковардицкого сельского поселения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</si>
  <si>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</si>
  <si>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</si>
  <si>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Начальник финансового управления администрации  района</t>
  </si>
  <si>
    <t>Г.А.Сафонова</t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</si>
  <si>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</si>
  <si>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</si>
  <si>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</si>
  <si>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</si>
  <si>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</si>
  <si>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</si>
  <si>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</si>
  <si>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</si>
  <si>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</si>
  <si>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</si>
  <si>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</si>
  <si>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Исп. Е.Ю.Коровушкина</t>
  </si>
  <si>
    <t>Кассовый план исполнения бюджета  Ковардицкого сельского поселения Муромского района на 2017 год</t>
  </si>
  <si>
    <t>( по состоянию на 01.02.2017 года)</t>
  </si>
  <si>
    <t>07.02.2017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</si>
</sst>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3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6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2" fillId="34" borderId="0" xfId="0" applyFont="1" applyFill="1" applyAlignment="1">
      <alignment/>
    </xf>
    <xf numFmtId="14" fontId="2" fillId="34" borderId="0" xfId="0" applyNumberFormat="1" applyFont="1" applyFill="1" applyAlignment="1">
      <alignment horizontal="left"/>
    </xf>
    <xf numFmtId="0" fontId="6" fillId="0" borderId="10" xfId="0" applyFont="1" applyFill="1" applyBorder="1" applyAlignment="1">
      <alignment horizontal="right" vertical="top"/>
    </xf>
    <xf numFmtId="0" fontId="2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10" xfId="0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2" fontId="2" fillId="0" borderId="12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4" fillId="34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SheetLayoutView="100" zoomScalePageLayoutView="0" workbookViewId="0" topLeftCell="A19">
      <selection activeCell="A19" sqref="A1:IV16384"/>
    </sheetView>
  </sheetViews>
  <sheetFormatPr defaultColWidth="9.00390625" defaultRowHeight="12.75"/>
  <cols>
    <col min="1" max="1" width="17.875" style="2" customWidth="1"/>
    <col min="2" max="2" width="5.00390625" style="2" customWidth="1"/>
    <col min="3" max="3" width="8.75390625" style="2" customWidth="1"/>
    <col min="4" max="4" width="9.75390625" style="2" customWidth="1"/>
    <col min="5" max="5" width="9.375" style="2" customWidth="1"/>
    <col min="6" max="6" width="9.25390625" style="2" customWidth="1"/>
    <col min="7" max="7" width="9.125" style="2" customWidth="1"/>
    <col min="8" max="8" width="9.875" style="2" customWidth="1"/>
    <col min="9" max="9" width="8.625" style="2" customWidth="1"/>
    <col min="10" max="10" width="8.75390625" style="2" customWidth="1"/>
    <col min="11" max="11" width="8.875" style="2" customWidth="1"/>
    <col min="12" max="12" width="8.75390625" style="2" customWidth="1"/>
    <col min="13" max="14" width="8.375" style="2" customWidth="1"/>
    <col min="15" max="15" width="9.125" style="2" customWidth="1"/>
    <col min="16" max="16" width="8.625" style="2" customWidth="1"/>
    <col min="17" max="17" width="9.00390625" style="2" customWidth="1"/>
    <col min="18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48" t="s">
        <v>58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1"/>
    </row>
    <row r="2" spans="1:21" ht="18.75">
      <c r="A2" s="3"/>
      <c r="B2" s="3"/>
      <c r="C2" s="3"/>
      <c r="D2" s="34" t="s">
        <v>59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"/>
      <c r="R2" s="3"/>
      <c r="S2" s="3"/>
      <c r="T2" s="3"/>
      <c r="U2" s="1"/>
    </row>
    <row r="3" spans="1:21" ht="12.75" customHeight="1">
      <c r="A3" s="35" t="s">
        <v>0</v>
      </c>
      <c r="B3" s="35"/>
      <c r="C3" s="3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32" t="s">
        <v>1</v>
      </c>
      <c r="B4" s="32"/>
      <c r="C4" s="3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41" t="s">
        <v>2</v>
      </c>
      <c r="B6" s="41" t="s">
        <v>3</v>
      </c>
      <c r="C6" s="41" t="s">
        <v>4</v>
      </c>
      <c r="D6" s="41" t="s">
        <v>5</v>
      </c>
      <c r="E6" s="49" t="s">
        <v>6</v>
      </c>
      <c r="F6" s="49"/>
      <c r="G6" s="49"/>
      <c r="H6" s="41" t="s">
        <v>7</v>
      </c>
      <c r="I6" s="41" t="s">
        <v>8</v>
      </c>
      <c r="J6" s="41"/>
      <c r="K6" s="41"/>
      <c r="L6" s="41" t="s">
        <v>9</v>
      </c>
      <c r="M6" s="41" t="s">
        <v>10</v>
      </c>
      <c r="N6" s="41"/>
      <c r="O6" s="41"/>
      <c r="P6" s="41" t="s">
        <v>11</v>
      </c>
      <c r="Q6" s="41" t="s">
        <v>12</v>
      </c>
      <c r="R6" s="41"/>
      <c r="S6" s="41"/>
      <c r="T6" s="41" t="s">
        <v>13</v>
      </c>
      <c r="U6" s="1"/>
    </row>
    <row r="7" spans="1:21" ht="12.75">
      <c r="A7" s="41"/>
      <c r="B7" s="41"/>
      <c r="C7" s="41"/>
      <c r="D7" s="41"/>
      <c r="E7" s="49"/>
      <c r="F7" s="49"/>
      <c r="G7" s="49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1"/>
    </row>
    <row r="8" spans="1:21" ht="12.75">
      <c r="A8" s="41"/>
      <c r="B8" s="41"/>
      <c r="C8" s="41"/>
      <c r="D8" s="41"/>
      <c r="E8" s="4" t="s">
        <v>14</v>
      </c>
      <c r="F8" s="4" t="s">
        <v>15</v>
      </c>
      <c r="G8" s="4" t="s">
        <v>16</v>
      </c>
      <c r="H8" s="41"/>
      <c r="I8" s="4" t="s">
        <v>17</v>
      </c>
      <c r="J8" s="4" t="s">
        <v>18</v>
      </c>
      <c r="K8" s="4" t="s">
        <v>19</v>
      </c>
      <c r="L8" s="41"/>
      <c r="M8" s="4" t="s">
        <v>20</v>
      </c>
      <c r="N8" s="4" t="s">
        <v>21</v>
      </c>
      <c r="O8" s="4" t="s">
        <v>22</v>
      </c>
      <c r="P8" s="41"/>
      <c r="Q8" s="4" t="s">
        <v>23</v>
      </c>
      <c r="R8" s="4" t="s">
        <v>24</v>
      </c>
      <c r="S8" s="4" t="s">
        <v>25</v>
      </c>
      <c r="T8" s="41"/>
      <c r="U8" s="1"/>
    </row>
    <row r="9" spans="1:21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6">
        <v>13</v>
      </c>
      <c r="N9" s="5">
        <v>14</v>
      </c>
      <c r="O9" s="5">
        <v>15</v>
      </c>
      <c r="P9" s="5">
        <v>16</v>
      </c>
      <c r="Q9" s="7">
        <v>17</v>
      </c>
      <c r="R9" s="5">
        <v>18</v>
      </c>
      <c r="S9" s="5">
        <v>19</v>
      </c>
      <c r="T9" s="5">
        <v>20</v>
      </c>
      <c r="U9" s="1"/>
    </row>
    <row r="10" spans="1:21" ht="44.25" customHeight="1">
      <c r="A10" s="8" t="s">
        <v>26</v>
      </c>
      <c r="B10" s="21" t="s">
        <v>46</v>
      </c>
      <c r="C10" s="10">
        <f>C12+C13+C14</f>
        <v>33959.2</v>
      </c>
      <c r="D10" s="10">
        <f>D12+D13+D14</f>
        <v>33959.2</v>
      </c>
      <c r="E10" s="10">
        <f aca="true" t="shared" si="0" ref="E10:T10">E12+E13+E14</f>
        <v>2369.57</v>
      </c>
      <c r="F10" s="10">
        <f t="shared" si="0"/>
        <v>2862.25</v>
      </c>
      <c r="G10" s="10">
        <f t="shared" si="0"/>
        <v>2154.68</v>
      </c>
      <c r="H10" s="10">
        <f t="shared" si="0"/>
        <v>7386.5</v>
      </c>
      <c r="I10" s="10">
        <f t="shared" si="0"/>
        <v>5365</v>
      </c>
      <c r="J10" s="10">
        <f t="shared" si="0"/>
        <v>1995</v>
      </c>
      <c r="K10" s="10">
        <f t="shared" si="0"/>
        <v>1988.5</v>
      </c>
      <c r="L10" s="10">
        <f t="shared" si="0"/>
        <v>9348.5</v>
      </c>
      <c r="M10" s="10">
        <f t="shared" si="0"/>
        <v>2455.8</v>
      </c>
      <c r="N10" s="10">
        <f t="shared" si="0"/>
        <v>2035.8</v>
      </c>
      <c r="O10" s="10">
        <f t="shared" si="0"/>
        <v>1928.3</v>
      </c>
      <c r="P10" s="10">
        <f t="shared" si="0"/>
        <v>6419.9</v>
      </c>
      <c r="Q10" s="10">
        <f t="shared" si="0"/>
        <v>3723.6</v>
      </c>
      <c r="R10" s="10">
        <f t="shared" si="0"/>
        <v>4182.6</v>
      </c>
      <c r="S10" s="10">
        <f t="shared" si="0"/>
        <v>2898.1</v>
      </c>
      <c r="T10" s="10">
        <f t="shared" si="0"/>
        <v>10804.3</v>
      </c>
      <c r="U10" s="11"/>
    </row>
    <row r="11" spans="1:21" ht="18.75" customHeight="1">
      <c r="A11" s="25" t="s">
        <v>27</v>
      </c>
      <c r="B11" s="21"/>
      <c r="C11" s="12"/>
      <c r="D11" s="13"/>
      <c r="E11" s="46"/>
      <c r="F11" s="47"/>
      <c r="G11" s="13"/>
      <c r="H11" s="12"/>
      <c r="I11" s="13"/>
      <c r="J11" s="13"/>
      <c r="K11" s="13"/>
      <c r="L11" s="12"/>
      <c r="M11" s="13"/>
      <c r="N11" s="13"/>
      <c r="O11" s="13"/>
      <c r="P11" s="12"/>
      <c r="Q11" s="13"/>
      <c r="R11" s="13"/>
      <c r="S11" s="13"/>
      <c r="T11" s="12"/>
      <c r="U11" s="1"/>
    </row>
    <row r="12" spans="1:21" ht="28.5" customHeight="1">
      <c r="A12" s="26" t="s">
        <v>28</v>
      </c>
      <c r="B12" s="27" t="s">
        <v>47</v>
      </c>
      <c r="C12" s="14">
        <v>10073</v>
      </c>
      <c r="D12" s="14">
        <f>H12+L12+P12+T12</f>
        <v>10073</v>
      </c>
      <c r="E12" s="28">
        <v>684.07</v>
      </c>
      <c r="F12" s="28">
        <v>613.85</v>
      </c>
      <c r="G12" s="28">
        <v>425.08</v>
      </c>
      <c r="H12" s="29">
        <f>SUM(E12:G12)</f>
        <v>1723</v>
      </c>
      <c r="I12" s="28">
        <v>813</v>
      </c>
      <c r="J12" s="28">
        <v>302</v>
      </c>
      <c r="K12" s="28">
        <v>273</v>
      </c>
      <c r="L12" s="29">
        <f>SUM(I12:K12)</f>
        <v>1388</v>
      </c>
      <c r="M12" s="28">
        <v>768</v>
      </c>
      <c r="N12" s="28">
        <v>348</v>
      </c>
      <c r="O12" s="28">
        <v>238</v>
      </c>
      <c r="P12" s="29">
        <f>SUM(M12:O12)</f>
        <v>1354</v>
      </c>
      <c r="Q12" s="28">
        <v>2030</v>
      </c>
      <c r="R12" s="28">
        <v>2473</v>
      </c>
      <c r="S12" s="28">
        <v>1105</v>
      </c>
      <c r="T12" s="29">
        <f>SUM(Q12:S12)</f>
        <v>5608</v>
      </c>
      <c r="U12" s="1"/>
    </row>
    <row r="13" spans="1:21" ht="28.5" customHeight="1">
      <c r="A13" s="25" t="s">
        <v>29</v>
      </c>
      <c r="B13" s="27" t="s">
        <v>48</v>
      </c>
      <c r="C13" s="14">
        <v>23886.2</v>
      </c>
      <c r="D13" s="14">
        <f>H13+L13+P13+T13</f>
        <v>23886.2</v>
      </c>
      <c r="E13" s="30">
        <v>1685.5</v>
      </c>
      <c r="F13" s="30">
        <v>2248.4</v>
      </c>
      <c r="G13" s="30">
        <v>1729.6</v>
      </c>
      <c r="H13" s="29">
        <f>SUM(E13:G13)</f>
        <v>5663.5</v>
      </c>
      <c r="I13" s="28">
        <v>4552</v>
      </c>
      <c r="J13" s="28">
        <v>1693</v>
      </c>
      <c r="K13" s="28">
        <v>1715.5</v>
      </c>
      <c r="L13" s="29">
        <f>SUM(I13:K13)</f>
        <v>7960.5</v>
      </c>
      <c r="M13" s="28">
        <v>1687.8</v>
      </c>
      <c r="N13" s="28">
        <v>1687.8</v>
      </c>
      <c r="O13" s="28">
        <v>1690.3</v>
      </c>
      <c r="P13" s="29">
        <f>SUM(M13:O13)</f>
        <v>5065.9</v>
      </c>
      <c r="Q13" s="28">
        <v>1693.6</v>
      </c>
      <c r="R13" s="28">
        <v>1709.6</v>
      </c>
      <c r="S13" s="28">
        <v>1793.1</v>
      </c>
      <c r="T13" s="29">
        <f>SUM(Q13:S13)</f>
        <v>5196.299999999999</v>
      </c>
      <c r="U13" s="1"/>
    </row>
    <row r="14" spans="1:21" ht="55.5" customHeight="1">
      <c r="A14" s="25" t="s">
        <v>30</v>
      </c>
      <c r="B14" s="27" t="s">
        <v>49</v>
      </c>
      <c r="C14" s="13"/>
      <c r="D14" s="13"/>
      <c r="E14" s="30"/>
      <c r="F14" s="30"/>
      <c r="G14" s="30"/>
      <c r="H14" s="29"/>
      <c r="I14" s="28"/>
      <c r="J14" s="28"/>
      <c r="K14" s="28"/>
      <c r="L14" s="29"/>
      <c r="M14" s="28"/>
      <c r="N14" s="28"/>
      <c r="O14" s="28"/>
      <c r="P14" s="29"/>
      <c r="Q14" s="28"/>
      <c r="R14" s="28"/>
      <c r="S14" s="28"/>
      <c r="T14" s="29"/>
      <c r="U14" s="1"/>
    </row>
    <row r="15" spans="1:21" ht="50.25" customHeight="1">
      <c r="A15" s="8" t="s">
        <v>31</v>
      </c>
      <c r="B15" s="21" t="s">
        <v>50</v>
      </c>
      <c r="C15" s="10">
        <f>SUM(C16:C18)</f>
        <v>35639.2</v>
      </c>
      <c r="D15" s="10">
        <f>H15+L15+P15+T15</f>
        <v>35639.2</v>
      </c>
      <c r="E15" s="29">
        <f aca="true" t="shared" si="1" ref="E15:T15">SUM(E16:E18)</f>
        <v>1372.49</v>
      </c>
      <c r="F15" s="29">
        <f t="shared" si="1"/>
        <v>2785.38</v>
      </c>
      <c r="G15" s="29">
        <f t="shared" si="1"/>
        <v>2804.1</v>
      </c>
      <c r="H15" s="29">
        <f t="shared" si="1"/>
        <v>6961.969999999999</v>
      </c>
      <c r="I15" s="29">
        <f t="shared" si="1"/>
        <v>2875.7000000000003</v>
      </c>
      <c r="J15" s="29">
        <f t="shared" si="1"/>
        <v>2636.8999999999996</v>
      </c>
      <c r="K15" s="29">
        <f t="shared" si="1"/>
        <v>2515.6</v>
      </c>
      <c r="L15" s="29">
        <f t="shared" si="1"/>
        <v>8028.2</v>
      </c>
      <c r="M15" s="29">
        <f t="shared" si="1"/>
        <v>4375.8</v>
      </c>
      <c r="N15" s="29">
        <f t="shared" si="1"/>
        <v>2094.6</v>
      </c>
      <c r="O15" s="29">
        <f t="shared" si="1"/>
        <v>2240.2</v>
      </c>
      <c r="P15" s="29">
        <f t="shared" si="1"/>
        <v>8710.6</v>
      </c>
      <c r="Q15" s="29">
        <f t="shared" si="1"/>
        <v>2607.67</v>
      </c>
      <c r="R15" s="29">
        <f t="shared" si="1"/>
        <v>7151.1</v>
      </c>
      <c r="S15" s="29">
        <f t="shared" si="1"/>
        <v>2179.66</v>
      </c>
      <c r="T15" s="29">
        <f t="shared" si="1"/>
        <v>11938.43</v>
      </c>
      <c r="U15" s="11"/>
    </row>
    <row r="16" spans="1:21" ht="38.25" customHeight="1">
      <c r="A16" s="25" t="s">
        <v>32</v>
      </c>
      <c r="B16" s="27" t="s">
        <v>51</v>
      </c>
      <c r="C16" s="14">
        <v>5739</v>
      </c>
      <c r="D16" s="10">
        <f>H16+L16+P16+T16</f>
        <v>5739</v>
      </c>
      <c r="E16" s="28">
        <v>143.1</v>
      </c>
      <c r="F16" s="28">
        <v>0</v>
      </c>
      <c r="G16" s="28">
        <v>0</v>
      </c>
      <c r="H16" s="29">
        <f>SUM(E16:G16)</f>
        <v>143.1</v>
      </c>
      <c r="I16" s="28">
        <v>143.1</v>
      </c>
      <c r="J16" s="28">
        <v>0</v>
      </c>
      <c r="K16" s="28">
        <v>0</v>
      </c>
      <c r="L16" s="29">
        <f>SUM(I16:K16)</f>
        <v>143.1</v>
      </c>
      <c r="M16" s="28">
        <v>143.1</v>
      </c>
      <c r="N16" s="28">
        <v>0</v>
      </c>
      <c r="O16" s="28">
        <v>0</v>
      </c>
      <c r="P16" s="29">
        <f>SUM(M16:O16)</f>
        <v>143.1</v>
      </c>
      <c r="Q16" s="28">
        <v>142.7</v>
      </c>
      <c r="R16" s="28">
        <v>5167</v>
      </c>
      <c r="S16" s="28">
        <v>0</v>
      </c>
      <c r="T16" s="29">
        <f>SUM(Q16:S16)</f>
        <v>5309.7</v>
      </c>
      <c r="U16" s="11"/>
    </row>
    <row r="17" spans="1:21" ht="117.75" customHeight="1">
      <c r="A17" s="25" t="s">
        <v>33</v>
      </c>
      <c r="B17" s="27" t="s">
        <v>52</v>
      </c>
      <c r="C17" s="14">
        <v>10217.9</v>
      </c>
      <c r="D17" s="10">
        <f>H17+L17+P17+T17</f>
        <v>10217.9</v>
      </c>
      <c r="E17" s="28">
        <v>560</v>
      </c>
      <c r="F17" s="28">
        <v>811.3</v>
      </c>
      <c r="G17" s="28">
        <v>818.6</v>
      </c>
      <c r="H17" s="29">
        <f>SUM(E17:G17)</f>
        <v>2189.9</v>
      </c>
      <c r="I17" s="28">
        <v>846.7</v>
      </c>
      <c r="J17" s="28">
        <v>801.3</v>
      </c>
      <c r="K17" s="28">
        <v>804.6</v>
      </c>
      <c r="L17" s="29">
        <f>SUM(I17:K17)</f>
        <v>2452.6</v>
      </c>
      <c r="M17" s="28">
        <v>1036.7</v>
      </c>
      <c r="N17" s="28">
        <v>801.1</v>
      </c>
      <c r="O17" s="28">
        <v>802.6</v>
      </c>
      <c r="P17" s="29">
        <f>SUM(M17:O17)</f>
        <v>2640.4</v>
      </c>
      <c r="Q17" s="28">
        <v>1125.7</v>
      </c>
      <c r="R17" s="28">
        <v>911.1</v>
      </c>
      <c r="S17" s="28">
        <v>898.2</v>
      </c>
      <c r="T17" s="29">
        <f>SUM(Q17:S17)</f>
        <v>2935</v>
      </c>
      <c r="U17" s="11"/>
    </row>
    <row r="18" spans="1:21" ht="14.25" customHeight="1">
      <c r="A18" s="25" t="s">
        <v>34</v>
      </c>
      <c r="B18" s="27" t="s">
        <v>53</v>
      </c>
      <c r="C18" s="14">
        <v>19682.3</v>
      </c>
      <c r="D18" s="10">
        <f>H18+L18+P18+T18</f>
        <v>19682.3</v>
      </c>
      <c r="E18" s="14">
        <v>669.39</v>
      </c>
      <c r="F18" s="14">
        <v>1974.08</v>
      </c>
      <c r="G18" s="14">
        <v>1985.5</v>
      </c>
      <c r="H18" s="10">
        <f>SUM(E18:G18)</f>
        <v>4628.969999999999</v>
      </c>
      <c r="I18" s="14">
        <v>1885.9</v>
      </c>
      <c r="J18" s="14">
        <v>1835.6</v>
      </c>
      <c r="K18" s="14">
        <v>1711</v>
      </c>
      <c r="L18" s="10">
        <f>SUM(I18:K18)</f>
        <v>5432.5</v>
      </c>
      <c r="M18" s="14">
        <v>3196</v>
      </c>
      <c r="N18" s="14">
        <v>1293.5</v>
      </c>
      <c r="O18" s="14">
        <v>1437.6</v>
      </c>
      <c r="P18" s="10">
        <f>SUM(M18:O18)</f>
        <v>5927.1</v>
      </c>
      <c r="Q18" s="14">
        <v>1339.27</v>
      </c>
      <c r="R18" s="14">
        <v>1073</v>
      </c>
      <c r="S18" s="14">
        <v>1281.46</v>
      </c>
      <c r="T18" s="10">
        <f>SUM(Q18:S18)</f>
        <v>3693.73</v>
      </c>
      <c r="U18" s="1"/>
    </row>
    <row r="19" spans="1:21" ht="33" customHeight="1">
      <c r="A19" s="8" t="s">
        <v>35</v>
      </c>
      <c r="B19" s="21" t="s">
        <v>54</v>
      </c>
      <c r="C19" s="10">
        <f>C10-C15</f>
        <v>-1680</v>
      </c>
      <c r="D19" s="10">
        <f aca="true" t="shared" si="2" ref="D19:T19">D10-D15</f>
        <v>-1680</v>
      </c>
      <c r="E19" s="10">
        <f t="shared" si="2"/>
        <v>997.0800000000002</v>
      </c>
      <c r="F19" s="10">
        <f t="shared" si="2"/>
        <v>76.86999999999989</v>
      </c>
      <c r="G19" s="10">
        <f t="shared" si="2"/>
        <v>-649.4200000000001</v>
      </c>
      <c r="H19" s="10">
        <f t="shared" si="2"/>
        <v>424.53000000000065</v>
      </c>
      <c r="I19" s="10">
        <f t="shared" si="2"/>
        <v>2489.2999999999997</v>
      </c>
      <c r="J19" s="10">
        <f t="shared" si="2"/>
        <v>-641.8999999999996</v>
      </c>
      <c r="K19" s="10">
        <f t="shared" si="2"/>
        <v>-527.0999999999999</v>
      </c>
      <c r="L19" s="10">
        <f t="shared" si="2"/>
        <v>1320.3000000000002</v>
      </c>
      <c r="M19" s="10">
        <f t="shared" si="2"/>
        <v>-1920</v>
      </c>
      <c r="N19" s="10">
        <f t="shared" si="2"/>
        <v>-58.799999999999955</v>
      </c>
      <c r="O19" s="10">
        <f t="shared" si="2"/>
        <v>-311.89999999999986</v>
      </c>
      <c r="P19" s="10">
        <f t="shared" si="2"/>
        <v>-2290.7000000000007</v>
      </c>
      <c r="Q19" s="10">
        <f t="shared" si="2"/>
        <v>1115.9299999999998</v>
      </c>
      <c r="R19" s="10">
        <f t="shared" si="2"/>
        <v>-2968.5</v>
      </c>
      <c r="S19" s="10">
        <f t="shared" si="2"/>
        <v>718.44</v>
      </c>
      <c r="T19" s="10">
        <f t="shared" si="2"/>
        <v>-1134.130000000001</v>
      </c>
      <c r="U19" s="1"/>
    </row>
    <row r="20" spans="1:21" ht="83.25" customHeight="1">
      <c r="A20" s="15" t="s">
        <v>41</v>
      </c>
      <c r="B20" s="21" t="s">
        <v>55</v>
      </c>
      <c r="C20" s="16"/>
      <c r="D20" s="10"/>
      <c r="E20" s="24"/>
      <c r="F20" s="24"/>
      <c r="G20" s="24"/>
      <c r="H20" s="12"/>
      <c r="I20" s="24"/>
      <c r="J20" s="24"/>
      <c r="K20" s="24"/>
      <c r="L20" s="12"/>
      <c r="M20" s="12"/>
      <c r="N20" s="24"/>
      <c r="O20" s="24"/>
      <c r="P20" s="12"/>
      <c r="Q20" s="12"/>
      <c r="R20" s="24"/>
      <c r="S20" s="12"/>
      <c r="T20" s="12"/>
      <c r="U20" s="1"/>
    </row>
    <row r="21" spans="1:21" ht="128.25" customHeight="1">
      <c r="A21" s="17" t="s">
        <v>39</v>
      </c>
      <c r="B21" s="21" t="s">
        <v>56</v>
      </c>
      <c r="C21" s="16">
        <v>0</v>
      </c>
      <c r="D21" s="16">
        <v>0</v>
      </c>
      <c r="E21" s="10">
        <f>E19-E20</f>
        <v>997.0800000000002</v>
      </c>
      <c r="F21" s="10">
        <f aca="true" t="shared" si="3" ref="F21:T21">F19-F20</f>
        <v>76.86999999999989</v>
      </c>
      <c r="G21" s="10">
        <f t="shared" si="3"/>
        <v>-649.4200000000001</v>
      </c>
      <c r="H21" s="10">
        <f t="shared" si="3"/>
        <v>424.53000000000065</v>
      </c>
      <c r="I21" s="10">
        <f t="shared" si="3"/>
        <v>2489.2999999999997</v>
      </c>
      <c r="J21" s="10">
        <f t="shared" si="3"/>
        <v>-641.8999999999996</v>
      </c>
      <c r="K21" s="10">
        <f t="shared" si="3"/>
        <v>-527.0999999999999</v>
      </c>
      <c r="L21" s="10">
        <f t="shared" si="3"/>
        <v>1320.3000000000002</v>
      </c>
      <c r="M21" s="10">
        <f t="shared" si="3"/>
        <v>-1920</v>
      </c>
      <c r="N21" s="10">
        <f t="shared" si="3"/>
        <v>-58.799999999999955</v>
      </c>
      <c r="O21" s="10">
        <f t="shared" si="3"/>
        <v>-311.89999999999986</v>
      </c>
      <c r="P21" s="10">
        <f t="shared" si="3"/>
        <v>-2290.7000000000007</v>
      </c>
      <c r="Q21" s="10">
        <f t="shared" si="3"/>
        <v>1115.9299999999998</v>
      </c>
      <c r="R21" s="10">
        <f t="shared" si="3"/>
        <v>-2968.5</v>
      </c>
      <c r="S21" s="10">
        <f t="shared" si="3"/>
        <v>718.44</v>
      </c>
      <c r="T21" s="10">
        <f t="shared" si="3"/>
        <v>-1134.130000000001</v>
      </c>
      <c r="U21" s="1"/>
    </row>
    <row r="22" spans="1:21" ht="56.25" customHeight="1">
      <c r="A22" s="17" t="s">
        <v>37</v>
      </c>
      <c r="B22" s="9">
        <v>1000</v>
      </c>
      <c r="C22" s="13">
        <v>0</v>
      </c>
      <c r="D22" s="13">
        <v>2785.64</v>
      </c>
      <c r="E22" s="14">
        <f>D22</f>
        <v>2785.64</v>
      </c>
      <c r="F22" s="14">
        <f>E23</f>
        <v>3782.7200000000003</v>
      </c>
      <c r="G22" s="14">
        <f>F23</f>
        <v>3859.59</v>
      </c>
      <c r="H22" s="10">
        <f>E22</f>
        <v>2785.64</v>
      </c>
      <c r="I22" s="14">
        <f aca="true" t="shared" si="4" ref="I22:O22">H23</f>
        <v>3210.1700000000005</v>
      </c>
      <c r="J22" s="14">
        <f t="shared" si="4"/>
        <v>5699.47</v>
      </c>
      <c r="K22" s="14">
        <f t="shared" si="4"/>
        <v>5057.570000000001</v>
      </c>
      <c r="L22" s="10">
        <f>I22</f>
        <v>3210.1700000000005</v>
      </c>
      <c r="M22" s="14">
        <f t="shared" si="4"/>
        <v>4530.470000000001</v>
      </c>
      <c r="N22" s="14">
        <f t="shared" si="4"/>
        <v>2610.470000000001</v>
      </c>
      <c r="O22" s="14">
        <f t="shared" si="4"/>
        <v>2551.670000000001</v>
      </c>
      <c r="P22" s="10">
        <f>M22</f>
        <v>4530.470000000001</v>
      </c>
      <c r="Q22" s="14">
        <f>P23</f>
        <v>2239.7700000000013</v>
      </c>
      <c r="R22" s="14">
        <f>Q23</f>
        <v>3355.700000000001</v>
      </c>
      <c r="S22" s="14">
        <f>R23</f>
        <v>387.2000000000012</v>
      </c>
      <c r="T22" s="10">
        <f>Q22</f>
        <v>2239.7700000000013</v>
      </c>
      <c r="U22" s="1"/>
    </row>
    <row r="23" spans="1:21" ht="55.5" customHeight="1">
      <c r="A23" s="17" t="s">
        <v>38</v>
      </c>
      <c r="B23" s="9">
        <v>1100</v>
      </c>
      <c r="C23" s="14">
        <v>0</v>
      </c>
      <c r="D23" s="10">
        <f>T23</f>
        <v>1105.6400000000003</v>
      </c>
      <c r="E23" s="14">
        <f>E21+E22</f>
        <v>3782.7200000000003</v>
      </c>
      <c r="F23" s="14">
        <f aca="true" t="shared" si="5" ref="F23:L23">F21+F22</f>
        <v>3859.59</v>
      </c>
      <c r="G23" s="14">
        <f t="shared" si="5"/>
        <v>3210.17</v>
      </c>
      <c r="H23" s="14">
        <f t="shared" si="5"/>
        <v>3210.1700000000005</v>
      </c>
      <c r="I23" s="14">
        <f t="shared" si="5"/>
        <v>5699.47</v>
      </c>
      <c r="J23" s="14">
        <f t="shared" si="5"/>
        <v>5057.570000000001</v>
      </c>
      <c r="K23" s="14">
        <f t="shared" si="5"/>
        <v>4530.470000000001</v>
      </c>
      <c r="L23" s="14">
        <f t="shared" si="5"/>
        <v>4530.470000000001</v>
      </c>
      <c r="M23" s="14">
        <f>M21+M22</f>
        <v>2610.470000000001</v>
      </c>
      <c r="N23" s="14">
        <f>N21+N22</f>
        <v>2551.670000000001</v>
      </c>
      <c r="O23" s="14">
        <f>O21+O22</f>
        <v>2239.7700000000013</v>
      </c>
      <c r="P23" s="10">
        <f>O23</f>
        <v>2239.7700000000013</v>
      </c>
      <c r="Q23" s="14">
        <f>Q21+Q22</f>
        <v>3355.700000000001</v>
      </c>
      <c r="R23" s="14">
        <f>R21+R22</f>
        <v>387.2000000000012</v>
      </c>
      <c r="S23" s="14">
        <f>S21+S22</f>
        <v>1105.6400000000012</v>
      </c>
      <c r="T23" s="10">
        <f>T21+T22</f>
        <v>1105.6400000000003</v>
      </c>
      <c r="U23" s="1"/>
    </row>
    <row r="24" spans="1:21" ht="165" customHeight="1">
      <c r="A24" s="17" t="s">
        <v>40</v>
      </c>
      <c r="B24" s="9">
        <v>1200</v>
      </c>
      <c r="C24" s="13"/>
      <c r="D24" s="16">
        <v>0</v>
      </c>
      <c r="E24" s="14">
        <f>E22-E23</f>
        <v>-997.0800000000004</v>
      </c>
      <c r="F24" s="14">
        <f aca="true" t="shared" si="6" ref="F24:P24">F22-F23</f>
        <v>-76.86999999999989</v>
      </c>
      <c r="G24" s="14">
        <f t="shared" si="6"/>
        <v>649.4200000000001</v>
      </c>
      <c r="H24" s="14">
        <f t="shared" si="6"/>
        <v>-424.53000000000065</v>
      </c>
      <c r="I24" s="14">
        <f t="shared" si="6"/>
        <v>-2489.2999999999997</v>
      </c>
      <c r="J24" s="14">
        <f>J22-J23</f>
        <v>641.8999999999996</v>
      </c>
      <c r="K24" s="14">
        <f>K22-K23</f>
        <v>527.0999999999995</v>
      </c>
      <c r="L24" s="14">
        <f t="shared" si="6"/>
        <v>-1320.3000000000006</v>
      </c>
      <c r="M24" s="14">
        <f t="shared" si="6"/>
        <v>1920</v>
      </c>
      <c r="N24" s="14">
        <f>N22-N23</f>
        <v>58.80000000000018</v>
      </c>
      <c r="O24" s="14">
        <f t="shared" si="6"/>
        <v>311.89999999999964</v>
      </c>
      <c r="P24" s="14">
        <f t="shared" si="6"/>
        <v>2290.7</v>
      </c>
      <c r="Q24" s="14">
        <f>Q22-Q23</f>
        <v>-1115.9299999999998</v>
      </c>
      <c r="R24" s="14">
        <f>R22-R23</f>
        <v>2968.5</v>
      </c>
      <c r="S24" s="14">
        <f>S22-S23</f>
        <v>-718.44</v>
      </c>
      <c r="T24" s="14">
        <f>T22-T23</f>
        <v>1134.130000000001</v>
      </c>
      <c r="U24" s="1"/>
    </row>
    <row r="25" spans="1:21" ht="54" customHeight="1">
      <c r="A25" s="18" t="s">
        <v>43</v>
      </c>
      <c r="B25" s="42">
        <v>1300</v>
      </c>
      <c r="C25" s="33"/>
      <c r="D25" s="43">
        <v>0</v>
      </c>
      <c r="E25" s="33">
        <v>0</v>
      </c>
      <c r="F25" s="33">
        <v>0</v>
      </c>
      <c r="G25" s="33">
        <v>0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40"/>
    </row>
    <row r="26" spans="1:21" ht="36.75" customHeight="1">
      <c r="A26" s="19" t="s">
        <v>36</v>
      </c>
      <c r="B26" s="42"/>
      <c r="C26" s="33"/>
      <c r="D26" s="4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40"/>
    </row>
    <row r="27" spans="1:21" ht="13.5" customHeight="1">
      <c r="A27" s="44" t="s">
        <v>44</v>
      </c>
      <c r="B27" s="44"/>
      <c r="C27" s="44"/>
      <c r="D27" s="44"/>
      <c r="E27" s="44"/>
      <c r="F27" s="44"/>
      <c r="G27" s="44"/>
      <c r="H27" s="44"/>
      <c r="I27" s="36"/>
      <c r="J27" s="36"/>
      <c r="K27" s="38" t="s">
        <v>45</v>
      </c>
      <c r="L27" s="38"/>
      <c r="M27" s="38"/>
      <c r="N27" s="38"/>
      <c r="O27" s="38"/>
      <c r="P27" s="38"/>
      <c r="Q27" s="31"/>
      <c r="R27" s="31"/>
      <c r="S27" s="31"/>
      <c r="T27" s="31"/>
      <c r="U27" s="35"/>
    </row>
    <row r="28" spans="1:21" ht="15" customHeight="1">
      <c r="A28" s="45"/>
      <c r="B28" s="45"/>
      <c r="C28" s="45"/>
      <c r="D28" s="45"/>
      <c r="E28" s="45"/>
      <c r="F28" s="45"/>
      <c r="G28" s="45"/>
      <c r="H28" s="45"/>
      <c r="I28" s="37"/>
      <c r="J28" s="37"/>
      <c r="K28" s="39"/>
      <c r="L28" s="39"/>
      <c r="M28" s="39"/>
      <c r="N28" s="39"/>
      <c r="O28" s="39"/>
      <c r="P28" s="39"/>
      <c r="Q28" s="32"/>
      <c r="R28" s="32"/>
      <c r="S28" s="32"/>
      <c r="T28" s="32"/>
      <c r="U28" s="35"/>
    </row>
    <row r="29" spans="1:21" ht="15" customHeight="1">
      <c r="A29" s="45"/>
      <c r="B29" s="45"/>
      <c r="C29" s="45"/>
      <c r="D29" s="45"/>
      <c r="E29" s="45"/>
      <c r="F29" s="45"/>
      <c r="G29" s="45"/>
      <c r="H29" s="45"/>
      <c r="I29" s="37"/>
      <c r="J29" s="37"/>
      <c r="K29" s="39"/>
      <c r="L29" s="39"/>
      <c r="M29" s="39"/>
      <c r="N29" s="39"/>
      <c r="O29" s="39"/>
      <c r="P29" s="39"/>
      <c r="Q29" s="32"/>
      <c r="R29" s="32"/>
      <c r="S29" s="32"/>
      <c r="T29" s="32"/>
      <c r="U29" s="35"/>
    </row>
    <row r="30" spans="1:21" ht="30" customHeight="1" hidden="1">
      <c r="A30" s="45"/>
      <c r="B30" s="45"/>
      <c r="C30" s="45"/>
      <c r="D30" s="45"/>
      <c r="E30" s="45"/>
      <c r="F30" s="45"/>
      <c r="G30" s="45"/>
      <c r="H30" s="45"/>
      <c r="I30" s="37"/>
      <c r="J30" s="37"/>
      <c r="K30" s="39"/>
      <c r="L30" s="39"/>
      <c r="M30" s="39"/>
      <c r="N30" s="39"/>
      <c r="O30" s="39"/>
      <c r="P30" s="39"/>
      <c r="Q30" s="32"/>
      <c r="R30" s="32"/>
      <c r="S30" s="32"/>
      <c r="T30" s="32"/>
      <c r="U30" s="35"/>
    </row>
    <row r="31" spans="1:2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"/>
    </row>
    <row r="32" spans="1:2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"/>
    </row>
    <row r="33" spans="1:21" ht="12.75">
      <c r="A33" s="20" t="s">
        <v>57</v>
      </c>
      <c r="U33" s="1"/>
    </row>
    <row r="34" spans="1:21" ht="12.75">
      <c r="A34" s="20" t="s">
        <v>42</v>
      </c>
      <c r="U34" s="1"/>
    </row>
    <row r="35" spans="1:21" ht="12.75">
      <c r="A35" s="23" t="s">
        <v>60</v>
      </c>
      <c r="U35" s="1"/>
    </row>
    <row r="36" spans="2:21" ht="12.75">
      <c r="B36" s="22"/>
      <c r="U36" s="1"/>
    </row>
  </sheetData>
  <sheetProtection/>
  <mergeCells count="46">
    <mergeCell ref="A27:H30"/>
    <mergeCell ref="E11:F11"/>
    <mergeCell ref="A1:T1"/>
    <mergeCell ref="A3:C3"/>
    <mergeCell ref="A4:C4"/>
    <mergeCell ref="A6:A8"/>
    <mergeCell ref="B6:B8"/>
    <mergeCell ref="C6:C8"/>
    <mergeCell ref="D6:D8"/>
    <mergeCell ref="E6:G7"/>
    <mergeCell ref="H6:H8"/>
    <mergeCell ref="I6:K7"/>
    <mergeCell ref="L6:L8"/>
    <mergeCell ref="M6:O7"/>
    <mergeCell ref="P6:P8"/>
    <mergeCell ref="Q6:S7"/>
    <mergeCell ref="T6:T8"/>
    <mergeCell ref="B25:B26"/>
    <mergeCell ref="C25:C26"/>
    <mergeCell ref="D25:D26"/>
    <mergeCell ref="E25:E26"/>
    <mergeCell ref="F25:F26"/>
    <mergeCell ref="G25:G26"/>
    <mergeCell ref="H25:H26"/>
    <mergeCell ref="I25:I26"/>
    <mergeCell ref="T25:T26"/>
    <mergeCell ref="D2:P2"/>
    <mergeCell ref="U27:U30"/>
    <mergeCell ref="I27:I30"/>
    <mergeCell ref="J27:J30"/>
    <mergeCell ref="K27:P30"/>
    <mergeCell ref="Q27:Q30"/>
    <mergeCell ref="U25:U26"/>
    <mergeCell ref="P25:P26"/>
    <mergeCell ref="Q25:Q26"/>
    <mergeCell ref="R25:R26"/>
    <mergeCell ref="R27:R30"/>
    <mergeCell ref="S27:S30"/>
    <mergeCell ref="T27:T30"/>
    <mergeCell ref="S25:S26"/>
    <mergeCell ref="J25:J26"/>
    <mergeCell ref="K25:K26"/>
    <mergeCell ref="L25:L26"/>
    <mergeCell ref="M25:M26"/>
    <mergeCell ref="O25:O26"/>
    <mergeCell ref="N25:N26"/>
  </mergeCells>
  <printOptions/>
  <pageMargins left="0.6299212598425197" right="0.15748031496062992" top="0.5511811023622047" bottom="0.15748031496062992" header="0" footer="0"/>
  <pageSetup horizontalDpi="600" verticalDpi="600" orientation="landscape" paperSize="9" scale="7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Finans</cp:lastModifiedBy>
  <cp:lastPrinted>2016-11-09T06:01:30Z</cp:lastPrinted>
  <dcterms:created xsi:type="dcterms:W3CDTF">2014-02-13T05:24:36Z</dcterms:created>
  <dcterms:modified xsi:type="dcterms:W3CDTF">2017-02-09T11:37:11Z</dcterms:modified>
  <cp:category/>
  <cp:version/>
  <cp:contentType/>
  <cp:contentStatus/>
</cp:coreProperties>
</file>