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<sst xmlns="http://schemas.openxmlformats.org/spreadsheetml/2006/main" count="60" uniqueCount="60">
  <si>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</si>
  <si>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</si>
  <si>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</si>
  <si>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</si>
  <si>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</si>
  <si>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</si>
  <si>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</si>
  <si>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</si>
  <si>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</si>
  <si>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</si>
  <si>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</si>
  <si>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</si>
  <si>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</si>
  <si>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</si>
  <si>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</si>
  <si>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</si>
  <si>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</si>
  <si>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</si>
  <si>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</si>
  <si>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</si>
  <si>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</si>
  <si>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</si>
  <si>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</si>
  <si>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</si>
  <si>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</si>
  <si>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</si>
  <si>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</si>
  <si>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</si>
  <si>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</si>
  <si>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</si>
  <si>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</si>
  <si>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</si>
  <si>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</si>
  <si>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</si>
  <si>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</si>
  <si>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</si>
  <si>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</si>
  <si>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</si>
  <si>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</si>
  <si>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</si>
  <si>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</si>
  <si>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</si>
  <si>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</si>
  <si>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</si>
  <si>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</si>
  <si>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</si>
  <si>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</si>
  <si>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</si>
  <si>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</si>
  <si>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</si>
  <si>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</si>
  <si>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</si>
  <si>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</si>
  <si>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</si>
  <si>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</si>
  <si>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Кассовый план исполнения бюджета  муниципального образования Ковардицкое на 2018 год</t>
  </si>
  <si>
    <t>Исп. Е.Ф.Могайбо</t>
  </si>
  <si>
    <t>Начальник  финансового управления администрации  района</t>
  </si>
  <si>
    <t>Г.А.Сафонова</t>
  </si>
  <si>
    <t>( по состоянию на 01.10.2018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</si>
</sst>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9">
      <selection activeCell="C14" sqref="C14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"/>
    </row>
    <row r="2" spans="1:21" ht="18.75">
      <c r="A2" s="3"/>
      <c r="B2" s="3"/>
      <c r="C2" s="3"/>
      <c r="D2" s="34" t="s">
        <v>59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  <c r="T2" s="3"/>
      <c r="U2" s="1"/>
    </row>
    <row r="3" spans="1:21" ht="12.75" customHeight="1">
      <c r="A3" s="35" t="s">
        <v>0</v>
      </c>
      <c r="B3" s="35"/>
      <c r="C3" s="3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2" t="s">
        <v>1</v>
      </c>
      <c r="B4" s="32"/>
      <c r="C4" s="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1" t="s">
        <v>2</v>
      </c>
      <c r="B6" s="41" t="s">
        <v>3</v>
      </c>
      <c r="C6" s="41" t="s">
        <v>4</v>
      </c>
      <c r="D6" s="41" t="s">
        <v>5</v>
      </c>
      <c r="E6" s="49" t="s">
        <v>6</v>
      </c>
      <c r="F6" s="49"/>
      <c r="G6" s="49"/>
      <c r="H6" s="41" t="s">
        <v>7</v>
      </c>
      <c r="I6" s="41" t="s">
        <v>8</v>
      </c>
      <c r="J6" s="41"/>
      <c r="K6" s="41"/>
      <c r="L6" s="41" t="s">
        <v>9</v>
      </c>
      <c r="M6" s="41" t="s">
        <v>10</v>
      </c>
      <c r="N6" s="41"/>
      <c r="O6" s="41"/>
      <c r="P6" s="41" t="s">
        <v>11</v>
      </c>
      <c r="Q6" s="41" t="s">
        <v>12</v>
      </c>
      <c r="R6" s="41"/>
      <c r="S6" s="41"/>
      <c r="T6" s="41" t="s">
        <v>13</v>
      </c>
      <c r="U6" s="1"/>
    </row>
    <row r="7" spans="1:21" ht="12.75">
      <c r="A7" s="41"/>
      <c r="B7" s="41"/>
      <c r="C7" s="41"/>
      <c r="D7" s="41"/>
      <c r="E7" s="49"/>
      <c r="F7" s="49"/>
      <c r="G7" s="4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"/>
    </row>
    <row r="8" spans="1:21" ht="12.75">
      <c r="A8" s="41"/>
      <c r="B8" s="41"/>
      <c r="C8" s="41"/>
      <c r="D8" s="41"/>
      <c r="E8" s="4" t="s">
        <v>14</v>
      </c>
      <c r="F8" s="4" t="s">
        <v>15</v>
      </c>
      <c r="G8" s="4" t="s">
        <v>16</v>
      </c>
      <c r="H8" s="41"/>
      <c r="I8" s="4" t="s">
        <v>17</v>
      </c>
      <c r="J8" s="4" t="s">
        <v>18</v>
      </c>
      <c r="K8" s="4" t="s">
        <v>19</v>
      </c>
      <c r="L8" s="41"/>
      <c r="M8" s="4" t="s">
        <v>20</v>
      </c>
      <c r="N8" s="4" t="s">
        <v>21</v>
      </c>
      <c r="O8" s="4" t="s">
        <v>22</v>
      </c>
      <c r="P8" s="41"/>
      <c r="Q8" s="4" t="s">
        <v>23</v>
      </c>
      <c r="R8" s="4" t="s">
        <v>24</v>
      </c>
      <c r="S8" s="4" t="s">
        <v>25</v>
      </c>
      <c r="T8" s="41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44</v>
      </c>
      <c r="C10" s="10">
        <f>C12+C13+C14</f>
        <v>37178.31</v>
      </c>
      <c r="D10" s="10">
        <f>D12+D13+D14</f>
        <v>37178.31</v>
      </c>
      <c r="E10" s="10">
        <f aca="true" t="shared" si="0" ref="E10:T10">E12+E13+E14</f>
        <v>3151.45</v>
      </c>
      <c r="F10" s="10">
        <f t="shared" si="0"/>
        <v>3792.54</v>
      </c>
      <c r="G10" s="10">
        <f t="shared" si="0"/>
        <v>1753.87</v>
      </c>
      <c r="H10" s="10">
        <f t="shared" si="0"/>
        <v>8697.859999999999</v>
      </c>
      <c r="I10" s="10">
        <f t="shared" si="0"/>
        <v>4441.610000000001</v>
      </c>
      <c r="J10" s="10">
        <f t="shared" si="0"/>
        <v>2234.04</v>
      </c>
      <c r="K10" s="10">
        <f t="shared" si="0"/>
        <v>2476.3199999999997</v>
      </c>
      <c r="L10" s="10">
        <f t="shared" si="0"/>
        <v>9151.97</v>
      </c>
      <c r="M10" s="10">
        <f>M12+M13+M14</f>
        <v>2532.5</v>
      </c>
      <c r="N10" s="10">
        <f t="shared" si="0"/>
        <v>2329.96</v>
      </c>
      <c r="O10" s="10">
        <f t="shared" si="0"/>
        <v>3683.7</v>
      </c>
      <c r="P10" s="10">
        <f t="shared" si="0"/>
        <v>8546.16</v>
      </c>
      <c r="Q10" s="10">
        <f t="shared" si="0"/>
        <v>3544.26</v>
      </c>
      <c r="R10" s="10">
        <f t="shared" si="0"/>
        <v>4422.07</v>
      </c>
      <c r="S10" s="10">
        <f t="shared" si="0"/>
        <v>2815.99</v>
      </c>
      <c r="T10" s="10">
        <f t="shared" si="0"/>
        <v>10782.32</v>
      </c>
      <c r="U10" s="11"/>
    </row>
    <row r="11" spans="1:21" ht="18.75" customHeight="1">
      <c r="A11" s="25" t="s">
        <v>27</v>
      </c>
      <c r="B11" s="21"/>
      <c r="C11" s="12"/>
      <c r="D11" s="13"/>
      <c r="E11" s="46"/>
      <c r="F11" s="47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30" t="s">
        <v>28</v>
      </c>
      <c r="B12" s="26" t="s">
        <v>45</v>
      </c>
      <c r="C12" s="14">
        <v>11582</v>
      </c>
      <c r="D12" s="14">
        <f>H12+L12+P12+T12</f>
        <v>11582</v>
      </c>
      <c r="E12" s="27">
        <v>1263.06</v>
      </c>
      <c r="F12" s="27">
        <v>303.14</v>
      </c>
      <c r="G12" s="27">
        <v>446.77</v>
      </c>
      <c r="H12" s="28">
        <f>SUM(E12:G12)</f>
        <v>2012.9699999999998</v>
      </c>
      <c r="I12" s="27">
        <v>741.81</v>
      </c>
      <c r="J12" s="27">
        <v>518.04</v>
      </c>
      <c r="K12" s="27">
        <v>622.22</v>
      </c>
      <c r="L12" s="28">
        <f>SUM(I12:K12)</f>
        <v>1882.07</v>
      </c>
      <c r="M12" s="27">
        <v>610.9</v>
      </c>
      <c r="N12" s="27">
        <v>291.46</v>
      </c>
      <c r="O12" s="27">
        <v>699.72</v>
      </c>
      <c r="P12" s="28">
        <f>SUM(M12:O12)</f>
        <v>1602.08</v>
      </c>
      <c r="Q12" s="27">
        <v>1166.32</v>
      </c>
      <c r="R12" s="27">
        <v>3599.07</v>
      </c>
      <c r="S12" s="27">
        <v>1319.49</v>
      </c>
      <c r="T12" s="28">
        <f>SUM(Q12:S12)</f>
        <v>6084.88</v>
      </c>
      <c r="U12" s="1"/>
    </row>
    <row r="13" spans="1:21" ht="28.5" customHeight="1">
      <c r="A13" s="25" t="s">
        <v>29</v>
      </c>
      <c r="B13" s="26" t="s">
        <v>46</v>
      </c>
      <c r="C13" s="14">
        <v>25596.31</v>
      </c>
      <c r="D13" s="14">
        <f>H13+L13+P13+T13</f>
        <v>25596.309999999998</v>
      </c>
      <c r="E13" s="29">
        <v>1888.39</v>
      </c>
      <c r="F13" s="29">
        <v>3489.4</v>
      </c>
      <c r="G13" s="29">
        <v>1307.1</v>
      </c>
      <c r="H13" s="28">
        <f>SUM(E13:G13)</f>
        <v>6684.889999999999</v>
      </c>
      <c r="I13" s="27">
        <v>3699.8</v>
      </c>
      <c r="J13" s="27">
        <v>1716</v>
      </c>
      <c r="K13" s="27">
        <v>1854.1</v>
      </c>
      <c r="L13" s="28">
        <f>SUM(I13:K13)</f>
        <v>7269.9</v>
      </c>
      <c r="M13" s="27">
        <v>1921.6</v>
      </c>
      <c r="N13" s="27">
        <v>2038.5</v>
      </c>
      <c r="O13" s="27">
        <v>2983.98</v>
      </c>
      <c r="P13" s="28">
        <f>SUM(M13:O13)</f>
        <v>6944.08</v>
      </c>
      <c r="Q13" s="27">
        <v>2377.94</v>
      </c>
      <c r="R13" s="27">
        <v>823</v>
      </c>
      <c r="S13" s="27">
        <v>1496.5</v>
      </c>
      <c r="T13" s="28">
        <f>SUM(Q13:S13)</f>
        <v>4697.4400000000005</v>
      </c>
      <c r="U13" s="1"/>
    </row>
    <row r="14" spans="1:21" ht="55.5" customHeight="1">
      <c r="A14" s="25" t="s">
        <v>30</v>
      </c>
      <c r="B14" s="26" t="s">
        <v>47</v>
      </c>
      <c r="C14" s="13"/>
      <c r="D14" s="13"/>
      <c r="E14" s="29"/>
      <c r="F14" s="29"/>
      <c r="G14" s="29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48</v>
      </c>
      <c r="C15" s="10">
        <v>40597.44</v>
      </c>
      <c r="D15" s="10">
        <f>H15+L15+P15+T15</f>
        <v>40597.439999999995</v>
      </c>
      <c r="E15" s="28">
        <f aca="true" t="shared" si="1" ref="E15:T15">SUM(E16:E18)</f>
        <v>2411.7200000000003</v>
      </c>
      <c r="F15" s="28">
        <f t="shared" si="1"/>
        <v>4130.77</v>
      </c>
      <c r="G15" s="28">
        <f t="shared" si="1"/>
        <v>2859.54</v>
      </c>
      <c r="H15" s="28">
        <f t="shared" si="1"/>
        <v>9402.029999999999</v>
      </c>
      <c r="I15" s="28">
        <f t="shared" si="1"/>
        <v>2741.54</v>
      </c>
      <c r="J15" s="28">
        <f t="shared" si="1"/>
        <v>2592.77</v>
      </c>
      <c r="K15" s="28">
        <f t="shared" si="1"/>
        <v>2573.29</v>
      </c>
      <c r="L15" s="28">
        <f t="shared" si="1"/>
        <v>7907.6</v>
      </c>
      <c r="M15" s="28">
        <f t="shared" si="1"/>
        <v>2635.98</v>
      </c>
      <c r="N15" s="28">
        <f t="shared" si="1"/>
        <v>2276.16</v>
      </c>
      <c r="O15" s="28">
        <v>4666.07</v>
      </c>
      <c r="P15" s="28">
        <f t="shared" si="1"/>
        <v>9578.21</v>
      </c>
      <c r="Q15" s="28">
        <v>5735.59</v>
      </c>
      <c r="R15" s="28">
        <v>3833.47</v>
      </c>
      <c r="S15" s="28">
        <v>4140.54</v>
      </c>
      <c r="T15" s="28">
        <f t="shared" si="1"/>
        <v>13709.6</v>
      </c>
      <c r="U15" s="11"/>
    </row>
    <row r="16" spans="1:21" ht="38.25" customHeight="1">
      <c r="A16" s="25" t="s">
        <v>32</v>
      </c>
      <c r="B16" s="26" t="s">
        <v>49</v>
      </c>
      <c r="C16" s="14">
        <v>555</v>
      </c>
      <c r="D16" s="10">
        <f>H16+L16+P16+T16</f>
        <v>555</v>
      </c>
      <c r="E16" s="27">
        <v>138.75</v>
      </c>
      <c r="F16" s="27">
        <v>0</v>
      </c>
      <c r="G16" s="27">
        <v>0</v>
      </c>
      <c r="H16" s="28">
        <f>SUM(E16:G16)</f>
        <v>138.75</v>
      </c>
      <c r="I16" s="27">
        <v>138.75</v>
      </c>
      <c r="J16" s="27">
        <v>0</v>
      </c>
      <c r="K16" s="27">
        <v>0</v>
      </c>
      <c r="L16" s="28">
        <f>SUM(I16:K16)</f>
        <v>138.75</v>
      </c>
      <c r="M16" s="27">
        <v>138.75</v>
      </c>
      <c r="N16" s="27">
        <v>0</v>
      </c>
      <c r="O16" s="27">
        <v>0</v>
      </c>
      <c r="P16" s="28">
        <f>SUM(M16:O16)</f>
        <v>138.75</v>
      </c>
      <c r="Q16" s="27">
        <v>138.75</v>
      </c>
      <c r="R16" s="27">
        <v>0</v>
      </c>
      <c r="S16" s="27">
        <v>0</v>
      </c>
      <c r="T16" s="28">
        <f>SUM(Q16:S16)</f>
        <v>138.75</v>
      </c>
      <c r="U16" s="11"/>
    </row>
    <row r="17" spans="1:21" ht="117.75" customHeight="1">
      <c r="A17" s="25" t="s">
        <v>33</v>
      </c>
      <c r="B17" s="26" t="s">
        <v>50</v>
      </c>
      <c r="C17" s="14">
        <v>12694.3</v>
      </c>
      <c r="D17" s="10">
        <f>H17+L17+P17+T17</f>
        <v>12694.3</v>
      </c>
      <c r="E17" s="27">
        <v>1348.75</v>
      </c>
      <c r="F17" s="27">
        <v>1324.15</v>
      </c>
      <c r="G17" s="27">
        <v>729.9</v>
      </c>
      <c r="H17" s="28">
        <f>SUM(E17:G17)</f>
        <v>3402.8</v>
      </c>
      <c r="I17" s="27">
        <v>1230.8</v>
      </c>
      <c r="J17" s="27">
        <v>719.5</v>
      </c>
      <c r="K17" s="27">
        <v>758.2</v>
      </c>
      <c r="L17" s="28">
        <f>SUM(I17:K17)</f>
        <v>2708.5</v>
      </c>
      <c r="M17" s="27">
        <v>739.2</v>
      </c>
      <c r="N17" s="27">
        <v>763.9</v>
      </c>
      <c r="O17" s="27">
        <v>745.4</v>
      </c>
      <c r="P17" s="28">
        <f>SUM(M17:O17)</f>
        <v>2248.5</v>
      </c>
      <c r="Q17" s="27">
        <v>1408.95</v>
      </c>
      <c r="R17" s="27">
        <v>1396.95</v>
      </c>
      <c r="S17" s="27">
        <v>1528.6</v>
      </c>
      <c r="T17" s="28">
        <f>SUM(Q17:S17)</f>
        <v>4334.5</v>
      </c>
      <c r="U17" s="11"/>
    </row>
    <row r="18" spans="1:21" ht="14.25" customHeight="1">
      <c r="A18" s="25" t="s">
        <v>34</v>
      </c>
      <c r="B18" s="26" t="s">
        <v>51</v>
      </c>
      <c r="C18" s="14">
        <v>27348.14</v>
      </c>
      <c r="D18" s="10">
        <f>H18+L18+P18+T18</f>
        <v>27348.14</v>
      </c>
      <c r="E18" s="14">
        <v>924.22</v>
      </c>
      <c r="F18" s="14">
        <v>2806.62</v>
      </c>
      <c r="G18" s="14">
        <v>2129.64</v>
      </c>
      <c r="H18" s="10">
        <f>SUM(E18:G18)</f>
        <v>5860.48</v>
      </c>
      <c r="I18" s="14">
        <v>1371.99</v>
      </c>
      <c r="J18" s="14">
        <v>1873.27</v>
      </c>
      <c r="K18" s="14">
        <v>1815.09</v>
      </c>
      <c r="L18" s="10">
        <f>SUM(I18:K18)</f>
        <v>5060.35</v>
      </c>
      <c r="M18" s="14">
        <v>1758.03</v>
      </c>
      <c r="N18" s="14">
        <v>1512.26</v>
      </c>
      <c r="O18" s="14">
        <v>3920.67</v>
      </c>
      <c r="P18" s="10">
        <f>SUM(M18:O18)</f>
        <v>7190.96</v>
      </c>
      <c r="Q18" s="14">
        <v>4187.89</v>
      </c>
      <c r="R18" s="14">
        <v>2436.52</v>
      </c>
      <c r="S18" s="14">
        <v>2611.94</v>
      </c>
      <c r="T18" s="10">
        <f>SUM(Q18:S18)</f>
        <v>9236.35</v>
      </c>
      <c r="U18" s="1"/>
    </row>
    <row r="19" spans="1:21" ht="33" customHeight="1">
      <c r="A19" s="8" t="s">
        <v>35</v>
      </c>
      <c r="B19" s="21" t="s">
        <v>52</v>
      </c>
      <c r="C19" s="10">
        <f>C10-C15</f>
        <v>-3419.1300000000047</v>
      </c>
      <c r="D19" s="10">
        <f aca="true" t="shared" si="2" ref="D19:T19">D10-D15</f>
        <v>-3419.1299999999974</v>
      </c>
      <c r="E19" s="10">
        <f t="shared" si="2"/>
        <v>739.7299999999996</v>
      </c>
      <c r="F19" s="10">
        <f t="shared" si="2"/>
        <v>-338.2300000000005</v>
      </c>
      <c r="G19" s="10">
        <f t="shared" si="2"/>
        <v>-1105.67</v>
      </c>
      <c r="H19" s="10">
        <f t="shared" si="2"/>
        <v>-704.1700000000001</v>
      </c>
      <c r="I19" s="10">
        <f t="shared" si="2"/>
        <v>1700.0700000000006</v>
      </c>
      <c r="J19" s="10">
        <f t="shared" si="2"/>
        <v>-358.73</v>
      </c>
      <c r="K19" s="10">
        <f t="shared" si="2"/>
        <v>-96.97000000000025</v>
      </c>
      <c r="L19" s="10">
        <f t="shared" si="2"/>
        <v>1244.369999999999</v>
      </c>
      <c r="M19" s="10">
        <f t="shared" si="2"/>
        <v>-103.48000000000002</v>
      </c>
      <c r="N19" s="10">
        <f t="shared" si="2"/>
        <v>53.80000000000018</v>
      </c>
      <c r="O19" s="10">
        <f t="shared" si="2"/>
        <v>-982.3699999999999</v>
      </c>
      <c r="P19" s="10">
        <f t="shared" si="2"/>
        <v>-1032.0499999999993</v>
      </c>
      <c r="Q19" s="10">
        <f t="shared" si="2"/>
        <v>-2191.33</v>
      </c>
      <c r="R19" s="10">
        <f t="shared" si="2"/>
        <v>588.5999999999999</v>
      </c>
      <c r="S19" s="10">
        <f t="shared" si="2"/>
        <v>-1324.5500000000002</v>
      </c>
      <c r="T19" s="10">
        <f t="shared" si="2"/>
        <v>-2927.2800000000007</v>
      </c>
      <c r="U19" s="1"/>
    </row>
    <row r="20" spans="1:21" ht="83.25" customHeight="1">
      <c r="A20" s="15" t="s">
        <v>41</v>
      </c>
      <c r="B20" s="21" t="s">
        <v>53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54</v>
      </c>
      <c r="C21" s="16">
        <v>0</v>
      </c>
      <c r="D21" s="16">
        <v>0</v>
      </c>
      <c r="E21" s="10">
        <f>E19-E20</f>
        <v>739.7299999999996</v>
      </c>
      <c r="F21" s="10">
        <f aca="true" t="shared" si="3" ref="F21:T21">F19-F20</f>
        <v>-338.2300000000005</v>
      </c>
      <c r="G21" s="10">
        <f t="shared" si="3"/>
        <v>-1105.67</v>
      </c>
      <c r="H21" s="10">
        <f t="shared" si="3"/>
        <v>-704.1700000000001</v>
      </c>
      <c r="I21" s="10">
        <f t="shared" si="3"/>
        <v>1700.0700000000006</v>
      </c>
      <c r="J21" s="10">
        <f t="shared" si="3"/>
        <v>-358.73</v>
      </c>
      <c r="K21" s="10">
        <f t="shared" si="3"/>
        <v>-96.97000000000025</v>
      </c>
      <c r="L21" s="10">
        <f t="shared" si="3"/>
        <v>1244.369999999999</v>
      </c>
      <c r="M21" s="10">
        <f t="shared" si="3"/>
        <v>-103.48000000000002</v>
      </c>
      <c r="N21" s="10">
        <f t="shared" si="3"/>
        <v>53.80000000000018</v>
      </c>
      <c r="O21" s="10">
        <f t="shared" si="3"/>
        <v>-982.3699999999999</v>
      </c>
      <c r="P21" s="10">
        <f t="shared" si="3"/>
        <v>-1032.0499999999993</v>
      </c>
      <c r="Q21" s="10">
        <f t="shared" si="3"/>
        <v>-2191.33</v>
      </c>
      <c r="R21" s="10">
        <f t="shared" si="3"/>
        <v>588.5999999999999</v>
      </c>
      <c r="S21" s="10">
        <f t="shared" si="3"/>
        <v>-1324.5500000000002</v>
      </c>
      <c r="T21" s="10">
        <f t="shared" si="3"/>
        <v>-2927.2800000000007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3419.13</v>
      </c>
      <c r="E22" s="14">
        <f>D22</f>
        <v>3419.13</v>
      </c>
      <c r="F22" s="14">
        <f>E23</f>
        <v>4158.86</v>
      </c>
      <c r="G22" s="14">
        <f>F23</f>
        <v>3820.629999999999</v>
      </c>
      <c r="H22" s="10">
        <f>E22</f>
        <v>3419.13</v>
      </c>
      <c r="I22" s="14">
        <f aca="true" t="shared" si="4" ref="I22:O22">H23</f>
        <v>2714.96</v>
      </c>
      <c r="J22" s="14">
        <f t="shared" si="4"/>
        <v>4415.030000000001</v>
      </c>
      <c r="K22" s="14">
        <f t="shared" si="4"/>
        <v>4056.3000000000006</v>
      </c>
      <c r="L22" s="10">
        <f>I22</f>
        <v>2714.96</v>
      </c>
      <c r="M22" s="14">
        <f t="shared" si="4"/>
        <v>3959.329999999999</v>
      </c>
      <c r="N22" s="14">
        <f t="shared" si="4"/>
        <v>3855.849999999999</v>
      </c>
      <c r="O22" s="14">
        <f t="shared" si="4"/>
        <v>3909.649999999999</v>
      </c>
      <c r="P22" s="10">
        <f>M22</f>
        <v>3959.329999999999</v>
      </c>
      <c r="Q22" s="14">
        <f>P23</f>
        <v>2927.2799999999993</v>
      </c>
      <c r="R22" s="14">
        <f>Q23</f>
        <v>735.9499999999994</v>
      </c>
      <c r="S22" s="14">
        <f>R23</f>
        <v>1324.5499999999993</v>
      </c>
      <c r="T22" s="10">
        <f>Q22</f>
        <v>2927.2799999999993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0</v>
      </c>
      <c r="E23" s="14">
        <f>E21+E22</f>
        <v>4158.86</v>
      </c>
      <c r="F23" s="14">
        <f aca="true" t="shared" si="5" ref="F23:L23">F21+F22</f>
        <v>3820.629999999999</v>
      </c>
      <c r="G23" s="14">
        <f t="shared" si="5"/>
        <v>2714.959999999999</v>
      </c>
      <c r="H23" s="14">
        <f t="shared" si="5"/>
        <v>2714.96</v>
      </c>
      <c r="I23" s="14">
        <f t="shared" si="5"/>
        <v>4415.030000000001</v>
      </c>
      <c r="J23" s="14">
        <f t="shared" si="5"/>
        <v>4056.3000000000006</v>
      </c>
      <c r="K23" s="14">
        <f t="shared" si="5"/>
        <v>3959.3300000000004</v>
      </c>
      <c r="L23" s="14">
        <f t="shared" si="5"/>
        <v>3959.329999999999</v>
      </c>
      <c r="M23" s="14">
        <f>M21+M22</f>
        <v>3855.849999999999</v>
      </c>
      <c r="N23" s="14">
        <f>N21+N22</f>
        <v>3909.649999999999</v>
      </c>
      <c r="O23" s="14">
        <f>O21+O22</f>
        <v>2927.2799999999993</v>
      </c>
      <c r="P23" s="10">
        <f>O23</f>
        <v>2927.2799999999993</v>
      </c>
      <c r="Q23" s="14">
        <f>Q21+Q22</f>
        <v>735.9499999999994</v>
      </c>
      <c r="R23" s="14">
        <f>R21+R22</f>
        <v>1324.5499999999993</v>
      </c>
      <c r="S23" s="14">
        <f>S21+S22</f>
        <v>0</v>
      </c>
      <c r="T23" s="10">
        <f>T21+T22</f>
        <v>0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-739.7299999999996</v>
      </c>
      <c r="F24" s="14">
        <f aca="true" t="shared" si="6" ref="F24:P24">F22-F23</f>
        <v>338.2300000000005</v>
      </c>
      <c r="G24" s="14">
        <f t="shared" si="6"/>
        <v>1105.67</v>
      </c>
      <c r="H24" s="14">
        <f t="shared" si="6"/>
        <v>704.1700000000001</v>
      </c>
      <c r="I24" s="14">
        <f t="shared" si="6"/>
        <v>-1700.0700000000006</v>
      </c>
      <c r="J24" s="14">
        <f>J22-J23</f>
        <v>358.73</v>
      </c>
      <c r="K24" s="14">
        <f>K22-K23</f>
        <v>96.97000000000025</v>
      </c>
      <c r="L24" s="14">
        <f t="shared" si="6"/>
        <v>-1244.369999999999</v>
      </c>
      <c r="M24" s="14">
        <f t="shared" si="6"/>
        <v>103.48000000000002</v>
      </c>
      <c r="N24" s="14">
        <f>N22-N23</f>
        <v>-53.80000000000018</v>
      </c>
      <c r="O24" s="14">
        <f t="shared" si="6"/>
        <v>982.3699999999999</v>
      </c>
      <c r="P24" s="14">
        <f t="shared" si="6"/>
        <v>1032.0499999999997</v>
      </c>
      <c r="Q24" s="14">
        <f>Q22-Q23</f>
        <v>2191.33</v>
      </c>
      <c r="R24" s="14">
        <f>R22-R23</f>
        <v>-588.5999999999999</v>
      </c>
      <c r="S24" s="14">
        <f>S22-S23</f>
        <v>1324.5499999999993</v>
      </c>
      <c r="T24" s="14">
        <f>T22-T23</f>
        <v>2927.2799999999993</v>
      </c>
      <c r="U24" s="1"/>
    </row>
    <row r="25" spans="1:21" ht="54" customHeight="1">
      <c r="A25" s="18" t="s">
        <v>43</v>
      </c>
      <c r="B25" s="42">
        <v>1300</v>
      </c>
      <c r="C25" s="33"/>
      <c r="D25" s="43">
        <v>0</v>
      </c>
      <c r="E25" s="33">
        <v>0</v>
      </c>
      <c r="F25" s="33">
        <v>0</v>
      </c>
      <c r="G25" s="33"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0"/>
    </row>
    <row r="26" spans="1:21" ht="36.75" customHeight="1">
      <c r="A26" s="19" t="s">
        <v>36</v>
      </c>
      <c r="B26" s="42"/>
      <c r="C26" s="33"/>
      <c r="D26" s="4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0"/>
    </row>
    <row r="27" spans="1:21" ht="13.5" customHeight="1">
      <c r="A27" s="44" t="s">
        <v>57</v>
      </c>
      <c r="B27" s="44"/>
      <c r="C27" s="44"/>
      <c r="D27" s="44"/>
      <c r="E27" s="44"/>
      <c r="F27" s="44"/>
      <c r="G27" s="44"/>
      <c r="H27" s="44"/>
      <c r="I27" s="36"/>
      <c r="J27" s="36"/>
      <c r="K27" s="38" t="s">
        <v>58</v>
      </c>
      <c r="L27" s="38"/>
      <c r="M27" s="38"/>
      <c r="N27" s="38"/>
      <c r="O27" s="38"/>
      <c r="P27" s="38"/>
      <c r="Q27" s="31"/>
      <c r="R27" s="31"/>
      <c r="S27" s="31"/>
      <c r="T27" s="31"/>
      <c r="U27" s="35"/>
    </row>
    <row r="28" spans="1:21" ht="15" customHeight="1">
      <c r="A28" s="45"/>
      <c r="B28" s="45"/>
      <c r="C28" s="45"/>
      <c r="D28" s="45"/>
      <c r="E28" s="45"/>
      <c r="F28" s="45"/>
      <c r="G28" s="45"/>
      <c r="H28" s="45"/>
      <c r="I28" s="37"/>
      <c r="J28" s="37"/>
      <c r="K28" s="39"/>
      <c r="L28" s="39"/>
      <c r="M28" s="39"/>
      <c r="N28" s="39"/>
      <c r="O28" s="39"/>
      <c r="P28" s="39"/>
      <c r="Q28" s="32"/>
      <c r="R28" s="32"/>
      <c r="S28" s="32"/>
      <c r="T28" s="32"/>
      <c r="U28" s="35"/>
    </row>
    <row r="29" spans="1:21" ht="15" customHeight="1">
      <c r="A29" s="45"/>
      <c r="B29" s="45"/>
      <c r="C29" s="45"/>
      <c r="D29" s="45"/>
      <c r="E29" s="45"/>
      <c r="F29" s="45"/>
      <c r="G29" s="45"/>
      <c r="H29" s="45"/>
      <c r="I29" s="37"/>
      <c r="J29" s="37"/>
      <c r="K29" s="39"/>
      <c r="L29" s="39"/>
      <c r="M29" s="39"/>
      <c r="N29" s="39"/>
      <c r="O29" s="39"/>
      <c r="P29" s="39"/>
      <c r="Q29" s="32"/>
      <c r="R29" s="32"/>
      <c r="S29" s="32"/>
      <c r="T29" s="32"/>
      <c r="U29" s="35"/>
    </row>
    <row r="30" spans="1:21" ht="30" customHeight="1" hidden="1">
      <c r="A30" s="45"/>
      <c r="B30" s="45"/>
      <c r="C30" s="45"/>
      <c r="D30" s="45"/>
      <c r="E30" s="45"/>
      <c r="F30" s="45"/>
      <c r="G30" s="45"/>
      <c r="H30" s="45"/>
      <c r="I30" s="37"/>
      <c r="J30" s="37"/>
      <c r="K30" s="39"/>
      <c r="L30" s="39"/>
      <c r="M30" s="39"/>
      <c r="N30" s="39"/>
      <c r="O30" s="39"/>
      <c r="P30" s="39"/>
      <c r="Q30" s="32"/>
      <c r="R30" s="32"/>
      <c r="S30" s="32"/>
      <c r="T30" s="32"/>
      <c r="U30" s="35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56</v>
      </c>
      <c r="U33" s="1"/>
    </row>
    <row r="34" spans="1:21" ht="12.75">
      <c r="A34" s="20" t="s">
        <v>42</v>
      </c>
      <c r="U34" s="1"/>
    </row>
    <row r="35" spans="1:21" ht="12.75">
      <c r="A35" s="23"/>
      <c r="U35" s="1"/>
    </row>
    <row r="36" spans="2:21" ht="12.75">
      <c r="B36" s="22"/>
      <c r="U36" s="1"/>
    </row>
  </sheetData>
  <sheetProtection/>
  <mergeCells count="46"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2018-09-14T10:15:54Z</cp:lastPrinted>
  <dcterms:created xsi:type="dcterms:W3CDTF">2014-02-13T05:24:36Z</dcterms:created>
  <dcterms:modified xsi:type="dcterms:W3CDTF">2018-10-10T06:15:49Z</dcterms:modified>
  <cp:category/>
  <cp:version/>
  <cp:contentType/>
  <cp:contentStatus/>
</cp:coreProperties>
</file>